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208" windowWidth="14808" windowHeight="5916"/>
  </bookViews>
  <sheets>
    <sheet name="Лист1" sheetId="1" r:id="rId1"/>
    <sheet name="Лист2" sheetId="2" r:id="rId2"/>
    <sheet name="Лист3" sheetId="3" r:id="rId3"/>
  </sheets>
  <definedNames>
    <definedName name="_xlnm.Print_Titles" localSheetId="0">Лист1!$28:$28</definedName>
    <definedName name="_xlnm.Print_Area" localSheetId="0">Лист1!$B$3:$R$564</definedName>
  </definedNames>
  <calcPr calcId="144525"/>
</workbook>
</file>

<file path=xl/calcChain.xml><?xml version="1.0" encoding="utf-8"?>
<calcChain xmlns="http://schemas.openxmlformats.org/spreadsheetml/2006/main">
  <c r="R160" i="1" l="1"/>
  <c r="Q159" i="1"/>
  <c r="R557" i="1" l="1"/>
  <c r="Q556" i="1"/>
  <c r="R556" i="1" s="1"/>
  <c r="R555" i="1"/>
  <c r="R554" i="1"/>
  <c r="Q554" i="1"/>
  <c r="R553" i="1"/>
  <c r="Q552" i="1"/>
  <c r="R552" i="1" s="1"/>
  <c r="R551" i="1"/>
  <c r="R550" i="1"/>
  <c r="R549" i="1"/>
  <c r="R548" i="1"/>
  <c r="R547" i="1"/>
  <c r="R546" i="1"/>
  <c r="Q546" i="1"/>
  <c r="R545" i="1"/>
  <c r="R544" i="1"/>
  <c r="Q544" i="1"/>
  <c r="Q543" i="1"/>
  <c r="R543" i="1" s="1"/>
  <c r="R542" i="1"/>
  <c r="R541" i="1"/>
  <c r="Q541" i="1"/>
  <c r="R540" i="1"/>
  <c r="Q540" i="1"/>
  <c r="R539" i="1"/>
  <c r="R538" i="1"/>
  <c r="R537" i="1"/>
  <c r="Q537" i="1"/>
  <c r="Q536" i="1" s="1"/>
  <c r="R536" i="1"/>
  <c r="R535" i="1"/>
  <c r="R534" i="1"/>
  <c r="Q534" i="1"/>
  <c r="Q533" i="1"/>
  <c r="R533" i="1" s="1"/>
  <c r="R531" i="1"/>
  <c r="R530" i="1"/>
  <c r="Q530" i="1"/>
  <c r="Q529" i="1" s="1"/>
  <c r="R529" i="1"/>
  <c r="R528" i="1"/>
  <c r="R527" i="1"/>
  <c r="Q527" i="1"/>
  <c r="Q526" i="1"/>
  <c r="R526" i="1" s="1"/>
  <c r="R525" i="1"/>
  <c r="R524" i="1"/>
  <c r="Q524" i="1"/>
  <c r="R523" i="1"/>
  <c r="R522" i="1"/>
  <c r="R521" i="1"/>
  <c r="Q521" i="1"/>
  <c r="R520" i="1"/>
  <c r="Q520" i="1"/>
  <c r="Q519" i="1" s="1"/>
  <c r="R519" i="1"/>
  <c r="R518" i="1"/>
  <c r="R517" i="1"/>
  <c r="Q517" i="1"/>
  <c r="Q516" i="1"/>
  <c r="R516" i="1" s="1"/>
  <c r="R515" i="1"/>
  <c r="R514" i="1"/>
  <c r="Q514" i="1"/>
  <c r="R513" i="1"/>
  <c r="Q512" i="1"/>
  <c r="R512" i="1" s="1"/>
  <c r="R511" i="1"/>
  <c r="R510" i="1"/>
  <c r="R509" i="1"/>
  <c r="Q508" i="1"/>
  <c r="R508" i="1" s="1"/>
  <c r="R507" i="1"/>
  <c r="R506" i="1"/>
  <c r="R505" i="1"/>
  <c r="Q505" i="1"/>
  <c r="R504" i="1"/>
  <c r="R503" i="1"/>
  <c r="R502" i="1"/>
  <c r="Q502" i="1"/>
  <c r="R500" i="1"/>
  <c r="Q499" i="1"/>
  <c r="R499" i="1" s="1"/>
  <c r="R498" i="1"/>
  <c r="Q498" i="1"/>
  <c r="R497" i="1"/>
  <c r="R496" i="1"/>
  <c r="R495" i="1"/>
  <c r="R494" i="1"/>
  <c r="Q494" i="1"/>
  <c r="Q493" i="1"/>
  <c r="R493" i="1" s="1"/>
  <c r="R492" i="1"/>
  <c r="R491" i="1"/>
  <c r="Q490" i="1"/>
  <c r="R490" i="1" s="1"/>
  <c r="R489" i="1"/>
  <c r="R488" i="1"/>
  <c r="Q487" i="1"/>
  <c r="R487" i="1" s="1"/>
  <c r="R486" i="1"/>
  <c r="R485" i="1"/>
  <c r="Q484" i="1"/>
  <c r="R484" i="1" s="1"/>
  <c r="R483" i="1"/>
  <c r="R482" i="1"/>
  <c r="Q481" i="1"/>
  <c r="R481" i="1" s="1"/>
  <c r="R480" i="1"/>
  <c r="R479" i="1"/>
  <c r="Q478" i="1"/>
  <c r="R478" i="1" s="1"/>
  <c r="R477" i="1"/>
  <c r="R476" i="1"/>
  <c r="Q475" i="1"/>
  <c r="R475" i="1" s="1"/>
  <c r="R474" i="1"/>
  <c r="Q473" i="1"/>
  <c r="R473" i="1" s="1"/>
  <c r="R471" i="1"/>
  <c r="R470" i="1"/>
  <c r="R469" i="1"/>
  <c r="R468" i="1"/>
  <c r="Q468" i="1"/>
  <c r="R467" i="1"/>
  <c r="Q467" i="1"/>
  <c r="R465" i="1"/>
  <c r="R464" i="1"/>
  <c r="Q464" i="1"/>
  <c r="Q463" i="1"/>
  <c r="R463" i="1" s="1"/>
  <c r="R461" i="1"/>
  <c r="R460" i="1"/>
  <c r="Q460" i="1"/>
  <c r="Q459" i="1" s="1"/>
  <c r="R459" i="1"/>
  <c r="Q458" i="1"/>
  <c r="R458" i="1" s="1"/>
  <c r="R457" i="1"/>
  <c r="Q456" i="1"/>
  <c r="R456" i="1" s="1"/>
  <c r="Q455" i="1"/>
  <c r="R455" i="1" s="1"/>
  <c r="R454" i="1"/>
  <c r="R453" i="1"/>
  <c r="Q453" i="1"/>
  <c r="Q452" i="1" s="1"/>
  <c r="R452" i="1"/>
  <c r="R450" i="1"/>
  <c r="Q449" i="1"/>
  <c r="R449" i="1" s="1"/>
  <c r="R447" i="1"/>
  <c r="R446" i="1"/>
  <c r="Q446" i="1"/>
  <c r="Q445" i="1" s="1"/>
  <c r="R445" i="1"/>
  <c r="R444" i="1"/>
  <c r="R443" i="1"/>
  <c r="Q443" i="1"/>
  <c r="Q442" i="1"/>
  <c r="R442" i="1" s="1"/>
  <c r="R441" i="1"/>
  <c r="R440" i="1"/>
  <c r="Q440" i="1"/>
  <c r="R439" i="1"/>
  <c r="Q438" i="1"/>
  <c r="R438" i="1" s="1"/>
  <c r="R437" i="1"/>
  <c r="R436" i="1"/>
  <c r="Q436" i="1"/>
  <c r="R432" i="1"/>
  <c r="Q431" i="1"/>
  <c r="R431" i="1" s="1"/>
  <c r="R430" i="1"/>
  <c r="R429" i="1"/>
  <c r="Q429" i="1"/>
  <c r="R427" i="1"/>
  <c r="R426" i="1"/>
  <c r="Q426" i="1"/>
  <c r="Q425" i="1"/>
  <c r="R425" i="1" s="1"/>
  <c r="R424" i="1"/>
  <c r="R423" i="1"/>
  <c r="Q422" i="1"/>
  <c r="R422" i="1" s="1"/>
  <c r="R420" i="1"/>
  <c r="Q419" i="1"/>
  <c r="R419" i="1" s="1"/>
  <c r="R418" i="1"/>
  <c r="Q417" i="1"/>
  <c r="R417" i="1" s="1"/>
  <c r="R415" i="1"/>
  <c r="R414" i="1"/>
  <c r="Q414" i="1"/>
  <c r="R413" i="1"/>
  <c r="Q412" i="1"/>
  <c r="R412" i="1" s="1"/>
  <c r="R411" i="1"/>
  <c r="R410" i="1"/>
  <c r="Q410" i="1"/>
  <c r="R407" i="1"/>
  <c r="Q406" i="1"/>
  <c r="R406" i="1" s="1"/>
  <c r="R404" i="1"/>
  <c r="R403" i="1"/>
  <c r="Q403" i="1"/>
  <c r="Q402" i="1"/>
  <c r="R402" i="1" s="1"/>
  <c r="R401" i="1"/>
  <c r="Q400" i="1"/>
  <c r="R400" i="1" s="1"/>
  <c r="R397" i="1"/>
  <c r="R396" i="1"/>
  <c r="Q396" i="1"/>
  <c r="Q395" i="1"/>
  <c r="R395" i="1" s="1"/>
  <c r="R394" i="1"/>
  <c r="Q393" i="1"/>
  <c r="R393" i="1" s="1"/>
  <c r="Q392" i="1"/>
  <c r="R392" i="1" s="1"/>
  <c r="R391" i="1"/>
  <c r="R390" i="1"/>
  <c r="Q390" i="1"/>
  <c r="Q389" i="1" s="1"/>
  <c r="R389" i="1"/>
  <c r="R388" i="1"/>
  <c r="R387" i="1"/>
  <c r="Q387" i="1"/>
  <c r="Q386" i="1"/>
  <c r="R386" i="1" s="1"/>
  <c r="R384" i="1"/>
  <c r="R383" i="1"/>
  <c r="Q382" i="1"/>
  <c r="R382" i="1" s="1"/>
  <c r="R381" i="1"/>
  <c r="R380" i="1"/>
  <c r="Q380" i="1"/>
  <c r="R379" i="1"/>
  <c r="R378" i="1"/>
  <c r="R377" i="1"/>
  <c r="Q377" i="1"/>
  <c r="R376" i="1"/>
  <c r="R375" i="1"/>
  <c r="R374" i="1"/>
  <c r="Q374" i="1"/>
  <c r="R372" i="1"/>
  <c r="R371" i="1"/>
  <c r="Q370" i="1"/>
  <c r="Q363" i="1" s="1"/>
  <c r="R363" i="1" s="1"/>
  <c r="R369" i="1"/>
  <c r="R368" i="1"/>
  <c r="Q368" i="1"/>
  <c r="R367" i="1"/>
  <c r="Q366" i="1"/>
  <c r="R366" i="1" s="1"/>
  <c r="R365" i="1"/>
  <c r="Q364" i="1"/>
  <c r="R364" i="1" s="1"/>
  <c r="R361" i="1"/>
  <c r="Q360" i="1"/>
  <c r="Q359" i="1" s="1"/>
  <c r="R359" i="1" s="1"/>
  <c r="R358" i="1"/>
  <c r="Q357" i="1"/>
  <c r="R357" i="1" s="1"/>
  <c r="R354" i="1"/>
  <c r="R353" i="1"/>
  <c r="Q353" i="1"/>
  <c r="Q352" i="1"/>
  <c r="R352" i="1" s="1"/>
  <c r="R351" i="1"/>
  <c r="Q350" i="1"/>
  <c r="R350" i="1" s="1"/>
  <c r="Q349" i="1"/>
  <c r="R349" i="1" s="1"/>
  <c r="R348" i="1"/>
  <c r="R347" i="1"/>
  <c r="Q346" i="1"/>
  <c r="R346" i="1" s="1"/>
  <c r="R344" i="1"/>
  <c r="R343" i="1"/>
  <c r="Q343" i="1"/>
  <c r="Q342" i="1"/>
  <c r="R342" i="1" s="1"/>
  <c r="R341" i="1"/>
  <c r="Q340" i="1"/>
  <c r="R340" i="1" s="1"/>
  <c r="R338" i="1"/>
  <c r="R337" i="1"/>
  <c r="Q337" i="1"/>
  <c r="R336" i="1"/>
  <c r="R335" i="1"/>
  <c r="R334" i="1"/>
  <c r="Q334" i="1"/>
  <c r="R333" i="1"/>
  <c r="Q332" i="1"/>
  <c r="R332" i="1" s="1"/>
  <c r="R331" i="1"/>
  <c r="R330" i="1"/>
  <c r="Q330" i="1"/>
  <c r="Q329" i="1"/>
  <c r="R329" i="1" s="1"/>
  <c r="R328" i="1"/>
  <c r="Q327" i="1"/>
  <c r="R327" i="1" s="1"/>
  <c r="Q326" i="1"/>
  <c r="R326" i="1" s="1"/>
  <c r="R325" i="1"/>
  <c r="R324" i="1"/>
  <c r="Q323" i="1"/>
  <c r="R323" i="1" s="1"/>
  <c r="R320" i="1"/>
  <c r="Q319" i="1"/>
  <c r="R319" i="1" s="1"/>
  <c r="R318" i="1"/>
  <c r="Q317" i="1"/>
  <c r="R317" i="1" s="1"/>
  <c r="R315" i="1"/>
  <c r="R314" i="1"/>
  <c r="Q313" i="1"/>
  <c r="Q312" i="1" s="1"/>
  <c r="R312" i="1" s="1"/>
  <c r="R311" i="1"/>
  <c r="R310" i="1"/>
  <c r="Q310" i="1"/>
  <c r="R309" i="1"/>
  <c r="R308" i="1"/>
  <c r="Q308" i="1"/>
  <c r="R307" i="1"/>
  <c r="Q306" i="1"/>
  <c r="R306" i="1" s="1"/>
  <c r="R305" i="1"/>
  <c r="Q304" i="1"/>
  <c r="R304" i="1" s="1"/>
  <c r="R303" i="1"/>
  <c r="R302" i="1"/>
  <c r="Q302" i="1"/>
  <c r="R301" i="1"/>
  <c r="Q300" i="1"/>
  <c r="R300" i="1" s="1"/>
  <c r="R298" i="1"/>
  <c r="R297" i="1"/>
  <c r="Q297" i="1"/>
  <c r="R296" i="1"/>
  <c r="R295" i="1"/>
  <c r="Q295" i="1"/>
  <c r="R294" i="1"/>
  <c r="Q293" i="1"/>
  <c r="R293" i="1" s="1"/>
  <c r="R292" i="1"/>
  <c r="Q291" i="1"/>
  <c r="R291" i="1" s="1"/>
  <c r="R290" i="1"/>
  <c r="R289" i="1"/>
  <c r="Q289" i="1"/>
  <c r="R288" i="1"/>
  <c r="Q287" i="1"/>
  <c r="Q286" i="1" s="1"/>
  <c r="R286" i="1" s="1"/>
  <c r="R285" i="1"/>
  <c r="R284" i="1"/>
  <c r="Q283" i="1"/>
  <c r="R283" i="1" s="1"/>
  <c r="Q282" i="1"/>
  <c r="R282" i="1" s="1"/>
  <c r="R280" i="1"/>
  <c r="R279" i="1"/>
  <c r="Q279" i="1"/>
  <c r="R278" i="1"/>
  <c r="R277" i="1"/>
  <c r="Q277" i="1"/>
  <c r="Q276" i="1"/>
  <c r="R276" i="1" s="1"/>
  <c r="R275" i="1"/>
  <c r="R274" i="1"/>
  <c r="Q274" i="1"/>
  <c r="R273" i="1"/>
  <c r="Q272" i="1"/>
  <c r="Q271" i="1" s="1"/>
  <c r="R270" i="1"/>
  <c r="R269" i="1"/>
  <c r="Q269" i="1"/>
  <c r="R268" i="1"/>
  <c r="R267" i="1"/>
  <c r="Q267" i="1"/>
  <c r="Q266" i="1"/>
  <c r="R266" i="1" s="1"/>
  <c r="R264" i="1"/>
  <c r="R263" i="1"/>
  <c r="Q263" i="1"/>
  <c r="Q262" i="1" s="1"/>
  <c r="R262" i="1"/>
  <c r="R261" i="1"/>
  <c r="R260" i="1"/>
  <c r="Q260" i="1"/>
  <c r="Q259" i="1"/>
  <c r="R259" i="1" s="1"/>
  <c r="R258" i="1"/>
  <c r="R257" i="1"/>
  <c r="R256" i="1"/>
  <c r="R255" i="1"/>
  <c r="Q254" i="1"/>
  <c r="Q253" i="1" s="1"/>
  <c r="R253" i="1" s="1"/>
  <c r="R252" i="1"/>
  <c r="R251" i="1"/>
  <c r="Q251" i="1"/>
  <c r="R250" i="1"/>
  <c r="R249" i="1"/>
  <c r="R248" i="1"/>
  <c r="Q247" i="1"/>
  <c r="R247" i="1" s="1"/>
  <c r="R246" i="1"/>
  <c r="R245" i="1"/>
  <c r="Q245" i="1"/>
  <c r="R242" i="1"/>
  <c r="R241" i="1"/>
  <c r="R240" i="1"/>
  <c r="Q240" i="1"/>
  <c r="Q239" i="1"/>
  <c r="R239" i="1" s="1"/>
  <c r="R238" i="1"/>
  <c r="R237" i="1"/>
  <c r="R236" i="1"/>
  <c r="R235" i="1"/>
  <c r="Q235" i="1"/>
  <c r="Q234" i="1"/>
  <c r="R234" i="1" s="1"/>
  <c r="R233" i="1"/>
  <c r="R232" i="1"/>
  <c r="Q232" i="1"/>
  <c r="R231" i="1"/>
  <c r="Q230" i="1"/>
  <c r="R230" i="1" s="1"/>
  <c r="R229" i="1"/>
  <c r="R228" i="1"/>
  <c r="Q228" i="1"/>
  <c r="R227" i="1"/>
  <c r="Q226" i="1"/>
  <c r="R226" i="1" s="1"/>
  <c r="R225" i="1"/>
  <c r="R224" i="1"/>
  <c r="Q223" i="1"/>
  <c r="R223" i="1" s="1"/>
  <c r="Q222" i="1"/>
  <c r="R222" i="1" s="1"/>
  <c r="R220" i="1"/>
  <c r="R219" i="1"/>
  <c r="Q218" i="1"/>
  <c r="R218" i="1" s="1"/>
  <c r="R217" i="1"/>
  <c r="R216" i="1"/>
  <c r="R215" i="1"/>
  <c r="Q214" i="1"/>
  <c r="R214" i="1" s="1"/>
  <c r="R212" i="1"/>
  <c r="R211" i="1"/>
  <c r="R210" i="1"/>
  <c r="Q210" i="1"/>
  <c r="Q209" i="1"/>
  <c r="R209" i="1" s="1"/>
  <c r="R208" i="1"/>
  <c r="R207" i="1"/>
  <c r="Q206" i="1"/>
  <c r="Q205" i="1" s="1"/>
  <c r="R203" i="1"/>
  <c r="Q202" i="1"/>
  <c r="R202" i="1" s="1"/>
  <c r="R200" i="1"/>
  <c r="Q199" i="1"/>
  <c r="Q198" i="1" s="1"/>
  <c r="R198" i="1" s="1"/>
  <c r="R197" i="1"/>
  <c r="Q196" i="1"/>
  <c r="Q195" i="1" s="1"/>
  <c r="R195" i="1" s="1"/>
  <c r="Q193" i="1"/>
  <c r="Q192" i="1"/>
  <c r="Q190" i="1"/>
  <c r="Q189" i="1"/>
  <c r="Q186" i="1"/>
  <c r="Q185" i="1"/>
  <c r="Q183" i="1"/>
  <c r="R179" i="1"/>
  <c r="Q179" i="1"/>
  <c r="Q177" i="1"/>
  <c r="Q175" i="1"/>
  <c r="R172" i="1"/>
  <c r="Q171" i="1"/>
  <c r="R171" i="1" s="1"/>
  <c r="R170" i="1"/>
  <c r="R169" i="1"/>
  <c r="Q169" i="1"/>
  <c r="Q168" i="1"/>
  <c r="R168" i="1" s="1"/>
  <c r="Q166" i="1"/>
  <c r="Q163" i="1"/>
  <c r="Q162" i="1" s="1"/>
  <c r="Q157" i="1"/>
  <c r="Q155" i="1"/>
  <c r="Q152" i="1"/>
  <c r="Q151" i="1" s="1"/>
  <c r="Q149" i="1"/>
  <c r="Q148" i="1"/>
  <c r="Q146" i="1"/>
  <c r="Q144" i="1"/>
  <c r="Q143" i="1" s="1"/>
  <c r="Q141" i="1"/>
  <c r="Q139" i="1"/>
  <c r="Q138" i="1"/>
  <c r="Q135" i="1"/>
  <c r="Q131" i="1"/>
  <c r="Q130" i="1"/>
  <c r="Q128" i="1"/>
  <c r="Q126" i="1"/>
  <c r="Q121" i="1"/>
  <c r="Q120" i="1"/>
  <c r="Q119" i="1" s="1"/>
  <c r="Q116" i="1"/>
  <c r="Q115" i="1"/>
  <c r="Q114" i="1" s="1"/>
  <c r="Q112" i="1"/>
  <c r="Q111" i="1"/>
  <c r="Q107" i="1"/>
  <c r="Q105" i="1"/>
  <c r="Q104" i="1"/>
  <c r="Q102" i="1"/>
  <c r="Q100" i="1"/>
  <c r="Q98" i="1"/>
  <c r="Q96" i="1"/>
  <c r="Q94" i="1"/>
  <c r="Q92" i="1"/>
  <c r="Q90" i="1"/>
  <c r="Q88" i="1"/>
  <c r="Q85" i="1"/>
  <c r="Q82" i="1"/>
  <c r="Q80" i="1"/>
  <c r="Q75" i="1"/>
  <c r="Q72" i="1"/>
  <c r="Q68" i="1"/>
  <c r="Q66" i="1"/>
  <c r="Q63" i="1"/>
  <c r="Q62" i="1" s="1"/>
  <c r="Q60" i="1"/>
  <c r="Q58" i="1"/>
  <c r="Q56" i="1"/>
  <c r="Q53" i="1"/>
  <c r="Q49" i="1"/>
  <c r="Q46" i="1"/>
  <c r="Q44" i="1"/>
  <c r="Q42" i="1"/>
  <c r="Q39" i="1"/>
  <c r="Q37" i="1"/>
  <c r="Q35" i="1"/>
  <c r="Q31" i="1"/>
  <c r="Q472" i="1" l="1"/>
  <c r="R472" i="1" s="1"/>
  <c r="R370" i="1"/>
  <c r="R360" i="1"/>
  <c r="Q30" i="1"/>
  <c r="Q65" i="1"/>
  <c r="Q125" i="1"/>
  <c r="Q110" i="1"/>
  <c r="R271" i="1"/>
  <c r="Q265" i="1"/>
  <c r="R265" i="1" s="1"/>
  <c r="Q154" i="1"/>
  <c r="Q165" i="1"/>
  <c r="Q174" i="1"/>
  <c r="Q182" i="1"/>
  <c r="Q316" i="1"/>
  <c r="R316" i="1" s="1"/>
  <c r="Q339" i="1"/>
  <c r="R339" i="1" s="1"/>
  <c r="Q356" i="1"/>
  <c r="Q385" i="1"/>
  <c r="R385" i="1" s="1"/>
  <c r="Q399" i="1"/>
  <c r="Q416" i="1"/>
  <c r="Q448" i="1"/>
  <c r="R448" i="1" s="1"/>
  <c r="Q451" i="1"/>
  <c r="R451" i="1" s="1"/>
  <c r="Q462" i="1"/>
  <c r="R462" i="1" s="1"/>
  <c r="Q532" i="1"/>
  <c r="R532" i="1" s="1"/>
  <c r="R196" i="1"/>
  <c r="R199" i="1"/>
  <c r="R205" i="1"/>
  <c r="Q213" i="1"/>
  <c r="R213" i="1" s="1"/>
  <c r="Q221" i="1"/>
  <c r="R221" i="1" s="1"/>
  <c r="R254" i="1"/>
  <c r="R272" i="1"/>
  <c r="R287" i="1"/>
  <c r="Q299" i="1"/>
  <c r="R299" i="1" s="1"/>
  <c r="R313" i="1"/>
  <c r="Q322" i="1"/>
  <c r="Q345" i="1"/>
  <c r="R345" i="1" s="1"/>
  <c r="Q373" i="1"/>
  <c r="R373" i="1" s="1"/>
  <c r="Q405" i="1"/>
  <c r="R405" i="1" s="1"/>
  <c r="Q428" i="1"/>
  <c r="R428" i="1" s="1"/>
  <c r="Q501" i="1"/>
  <c r="R501" i="1" s="1"/>
  <c r="Q134" i="1"/>
  <c r="Q201" i="1"/>
  <c r="R201" i="1" s="1"/>
  <c r="R206" i="1"/>
  <c r="Q244" i="1"/>
  <c r="Q421" i="1"/>
  <c r="R421" i="1" s="1"/>
  <c r="Q435" i="1"/>
  <c r="O370" i="1"/>
  <c r="P372" i="1"/>
  <c r="Q466" i="1" l="1"/>
  <c r="R466" i="1" s="1"/>
  <c r="Q398" i="1"/>
  <c r="R398" i="1" s="1"/>
  <c r="R399" i="1"/>
  <c r="R435" i="1"/>
  <c r="Q434" i="1"/>
  <c r="R322" i="1"/>
  <c r="Q321" i="1"/>
  <c r="R321" i="1" s="1"/>
  <c r="Q281" i="1"/>
  <c r="R281" i="1" s="1"/>
  <c r="Q188" i="1"/>
  <c r="Q181" i="1"/>
  <c r="Q133" i="1"/>
  <c r="Q355" i="1"/>
  <c r="R355" i="1" s="1"/>
  <c r="R356" i="1"/>
  <c r="Q109" i="1"/>
  <c r="Q29" i="1"/>
  <c r="Q243" i="1"/>
  <c r="R243" i="1" s="1"/>
  <c r="R244" i="1"/>
  <c r="Q362" i="1"/>
  <c r="R362" i="1" s="1"/>
  <c r="Q409" i="1"/>
  <c r="R416" i="1"/>
  <c r="Q173" i="1"/>
  <c r="Q204" i="1"/>
  <c r="R204" i="1" s="1"/>
  <c r="Q124" i="1"/>
  <c r="P557" i="1"/>
  <c r="O556" i="1"/>
  <c r="P556" i="1" s="1"/>
  <c r="P555" i="1"/>
  <c r="P554" i="1"/>
  <c r="O554" i="1"/>
  <c r="P553" i="1"/>
  <c r="P552" i="1"/>
  <c r="O552" i="1"/>
  <c r="P551" i="1"/>
  <c r="P550" i="1"/>
  <c r="P549" i="1"/>
  <c r="P548" i="1"/>
  <c r="P547" i="1"/>
  <c r="P546" i="1"/>
  <c r="O546" i="1"/>
  <c r="P545" i="1"/>
  <c r="O544" i="1"/>
  <c r="P542" i="1"/>
  <c r="O541" i="1"/>
  <c r="P539" i="1"/>
  <c r="P538" i="1"/>
  <c r="P537" i="1"/>
  <c r="O537" i="1"/>
  <c r="P536" i="1"/>
  <c r="O536" i="1"/>
  <c r="P535" i="1"/>
  <c r="O534" i="1"/>
  <c r="P531" i="1"/>
  <c r="P530" i="1"/>
  <c r="O530" i="1"/>
  <c r="O529" i="1"/>
  <c r="P529" i="1" s="1"/>
  <c r="P528" i="1"/>
  <c r="O527" i="1"/>
  <c r="P525" i="1"/>
  <c r="O524" i="1"/>
  <c r="P524" i="1" s="1"/>
  <c r="P523" i="1"/>
  <c r="P522" i="1"/>
  <c r="O521" i="1"/>
  <c r="O520" i="1" s="1"/>
  <c r="P518" i="1"/>
  <c r="O517" i="1"/>
  <c r="P515" i="1"/>
  <c r="O514" i="1"/>
  <c r="P514" i="1" s="1"/>
  <c r="P513" i="1"/>
  <c r="O512" i="1"/>
  <c r="P512" i="1" s="1"/>
  <c r="P511" i="1"/>
  <c r="P510" i="1"/>
  <c r="P509" i="1"/>
  <c r="O508" i="1"/>
  <c r="P508" i="1" s="1"/>
  <c r="P507" i="1"/>
  <c r="P506" i="1"/>
  <c r="O505" i="1"/>
  <c r="P505" i="1" s="1"/>
  <c r="P504" i="1"/>
  <c r="P503" i="1"/>
  <c r="O502" i="1"/>
  <c r="P500" i="1"/>
  <c r="P499" i="1"/>
  <c r="O499" i="1"/>
  <c r="O498" i="1"/>
  <c r="P498" i="1" s="1"/>
  <c r="P497" i="1"/>
  <c r="P496" i="1"/>
  <c r="P495" i="1"/>
  <c r="O494" i="1"/>
  <c r="O493" i="1" s="1"/>
  <c r="P493" i="1" s="1"/>
  <c r="P492" i="1"/>
  <c r="P491" i="1"/>
  <c r="P490" i="1"/>
  <c r="O490" i="1"/>
  <c r="P489" i="1"/>
  <c r="P488" i="1"/>
  <c r="O487" i="1"/>
  <c r="P487" i="1" s="1"/>
  <c r="P486" i="1"/>
  <c r="P485" i="1"/>
  <c r="P484" i="1"/>
  <c r="O484" i="1"/>
  <c r="P483" i="1"/>
  <c r="P482" i="1"/>
  <c r="P481" i="1"/>
  <c r="O481" i="1"/>
  <c r="P480" i="1"/>
  <c r="P479" i="1"/>
  <c r="P478" i="1"/>
  <c r="O478" i="1"/>
  <c r="P477" i="1"/>
  <c r="P476" i="1"/>
  <c r="P475" i="1"/>
  <c r="O475" i="1"/>
  <c r="P474" i="1"/>
  <c r="P473" i="1"/>
  <c r="O473" i="1"/>
  <c r="O472" i="1"/>
  <c r="P472" i="1" s="1"/>
  <c r="P471" i="1"/>
  <c r="P470" i="1"/>
  <c r="P469" i="1"/>
  <c r="P468" i="1"/>
  <c r="O468" i="1"/>
  <c r="O467" i="1" s="1"/>
  <c r="P467" i="1" s="1"/>
  <c r="P465" i="1"/>
  <c r="O464" i="1"/>
  <c r="P461" i="1"/>
  <c r="P460" i="1"/>
  <c r="O460" i="1"/>
  <c r="O459" i="1"/>
  <c r="O458" i="1" s="1"/>
  <c r="P458" i="1" s="1"/>
  <c r="P457" i="1"/>
  <c r="P456" i="1"/>
  <c r="O456" i="1"/>
  <c r="O455" i="1"/>
  <c r="P454" i="1"/>
  <c r="P453" i="1"/>
  <c r="O453" i="1"/>
  <c r="P452" i="1"/>
  <c r="O452" i="1"/>
  <c r="P450" i="1"/>
  <c r="P449" i="1"/>
  <c r="O449" i="1"/>
  <c r="O448" i="1"/>
  <c r="P448" i="1" s="1"/>
  <c r="P447" i="1"/>
  <c r="O446" i="1"/>
  <c r="O445" i="1" s="1"/>
  <c r="P445" i="1" s="1"/>
  <c r="P444" i="1"/>
  <c r="O443" i="1"/>
  <c r="P441" i="1"/>
  <c r="O440" i="1"/>
  <c r="O435" i="1" s="1"/>
  <c r="P439" i="1"/>
  <c r="O438" i="1"/>
  <c r="P438" i="1" s="1"/>
  <c r="P437" i="1"/>
  <c r="P436" i="1"/>
  <c r="O436" i="1"/>
  <c r="P432" i="1"/>
  <c r="O431" i="1"/>
  <c r="P431" i="1" s="1"/>
  <c r="P430" i="1"/>
  <c r="P429" i="1"/>
  <c r="O429" i="1"/>
  <c r="O428" i="1"/>
  <c r="P428" i="1" s="1"/>
  <c r="O426" i="1"/>
  <c r="O422" i="1"/>
  <c r="O421" i="1"/>
  <c r="O419" i="1"/>
  <c r="O417" i="1"/>
  <c r="O416" i="1"/>
  <c r="P414" i="1"/>
  <c r="O414" i="1"/>
  <c r="P412" i="1"/>
  <c r="O412" i="1"/>
  <c r="O410" i="1"/>
  <c r="O409" i="1" s="1"/>
  <c r="O406" i="1"/>
  <c r="O403" i="1"/>
  <c r="O402" i="1" s="1"/>
  <c r="O400" i="1"/>
  <c r="O399" i="1"/>
  <c r="O396" i="1"/>
  <c r="O395" i="1" s="1"/>
  <c r="O393" i="1"/>
  <c r="O392" i="1"/>
  <c r="O390" i="1"/>
  <c r="O389" i="1"/>
  <c r="O387" i="1"/>
  <c r="O382" i="1"/>
  <c r="O380" i="1"/>
  <c r="O377" i="1"/>
  <c r="O374" i="1"/>
  <c r="O368" i="1"/>
  <c r="O366" i="1"/>
  <c r="O364" i="1"/>
  <c r="O363" i="1" s="1"/>
  <c r="O360" i="1"/>
  <c r="O357" i="1"/>
  <c r="O356" i="1" s="1"/>
  <c r="O353" i="1"/>
  <c r="O350" i="1"/>
  <c r="O349" i="1" s="1"/>
  <c r="O346" i="1"/>
  <c r="O345" i="1" s="1"/>
  <c r="O343" i="1"/>
  <c r="O340" i="1"/>
  <c r="O339" i="1" s="1"/>
  <c r="O337" i="1"/>
  <c r="O334" i="1"/>
  <c r="O332" i="1"/>
  <c r="O330" i="1"/>
  <c r="O327" i="1"/>
  <c r="O326" i="1" s="1"/>
  <c r="O323" i="1"/>
  <c r="O322" i="1"/>
  <c r="O319" i="1"/>
  <c r="O317" i="1"/>
  <c r="O316" i="1" s="1"/>
  <c r="O313" i="1"/>
  <c r="O312" i="1"/>
  <c r="O310" i="1"/>
  <c r="O308" i="1"/>
  <c r="O306" i="1"/>
  <c r="O304" i="1"/>
  <c r="O302" i="1"/>
  <c r="O300" i="1"/>
  <c r="O299" i="1"/>
  <c r="O297" i="1"/>
  <c r="O295" i="1"/>
  <c r="O293" i="1"/>
  <c r="O291" i="1"/>
  <c r="O289" i="1"/>
  <c r="O287" i="1"/>
  <c r="O283" i="1"/>
  <c r="O282" i="1" s="1"/>
  <c r="O279" i="1"/>
  <c r="O277" i="1"/>
  <c r="O276" i="1"/>
  <c r="O274" i="1"/>
  <c r="O272" i="1"/>
  <c r="O271" i="1"/>
  <c r="O269" i="1"/>
  <c r="O267" i="1"/>
  <c r="O263" i="1"/>
  <c r="O262" i="1" s="1"/>
  <c r="O260" i="1"/>
  <c r="O259" i="1" s="1"/>
  <c r="O254" i="1"/>
  <c r="O253" i="1"/>
  <c r="O251" i="1"/>
  <c r="O247" i="1"/>
  <c r="O245" i="1"/>
  <c r="O240" i="1"/>
  <c r="O235" i="1"/>
  <c r="O234" i="1"/>
  <c r="O232" i="1"/>
  <c r="O230" i="1"/>
  <c r="O228" i="1"/>
  <c r="O226" i="1"/>
  <c r="O223" i="1"/>
  <c r="O218" i="1"/>
  <c r="O214" i="1"/>
  <c r="O213" i="1"/>
  <c r="O210" i="1"/>
  <c r="O206" i="1"/>
  <c r="O205" i="1"/>
  <c r="O202" i="1"/>
  <c r="O201" i="1" s="1"/>
  <c r="O199" i="1"/>
  <c r="O198" i="1" s="1"/>
  <c r="O196" i="1"/>
  <c r="O195" i="1"/>
  <c r="O193" i="1"/>
  <c r="O190" i="1"/>
  <c r="O186" i="1"/>
  <c r="O183" i="1"/>
  <c r="O179" i="1"/>
  <c r="O177" i="1"/>
  <c r="O175" i="1"/>
  <c r="O171" i="1"/>
  <c r="O169" i="1"/>
  <c r="O166" i="1"/>
  <c r="O165" i="1" s="1"/>
  <c r="O163" i="1"/>
  <c r="O162" i="1"/>
  <c r="O159" i="1"/>
  <c r="O157" i="1"/>
  <c r="O155" i="1"/>
  <c r="O154" i="1" s="1"/>
  <c r="O152" i="1"/>
  <c r="O151" i="1" s="1"/>
  <c r="O149" i="1"/>
  <c r="O148" i="1"/>
  <c r="O146" i="1"/>
  <c r="O144" i="1"/>
  <c r="O143" i="1"/>
  <c r="O141" i="1"/>
  <c r="O139" i="1"/>
  <c r="O138" i="1"/>
  <c r="O135" i="1"/>
  <c r="O134" i="1" s="1"/>
  <c r="O131" i="1"/>
  <c r="O128" i="1"/>
  <c r="O126" i="1"/>
  <c r="O121" i="1"/>
  <c r="O120" i="1" s="1"/>
  <c r="O116" i="1"/>
  <c r="O115" i="1" s="1"/>
  <c r="O114" i="1" s="1"/>
  <c r="O112" i="1"/>
  <c r="O107" i="1"/>
  <c r="O105" i="1"/>
  <c r="O102" i="1"/>
  <c r="O100" i="1"/>
  <c r="O98" i="1"/>
  <c r="O96" i="1"/>
  <c r="O94" i="1"/>
  <c r="O92" i="1"/>
  <c r="O90" i="1"/>
  <c r="O88" i="1"/>
  <c r="O85" i="1"/>
  <c r="O82" i="1"/>
  <c r="O80" i="1"/>
  <c r="O75" i="1"/>
  <c r="O72" i="1"/>
  <c r="O68" i="1"/>
  <c r="O66" i="1"/>
  <c r="O63" i="1"/>
  <c r="O62" i="1" s="1"/>
  <c r="O60" i="1"/>
  <c r="O58" i="1"/>
  <c r="O56" i="1"/>
  <c r="O53" i="1"/>
  <c r="O49" i="1"/>
  <c r="O46" i="1"/>
  <c r="O44" i="1"/>
  <c r="O42" i="1"/>
  <c r="O39" i="1"/>
  <c r="O37" i="1"/>
  <c r="O35" i="1"/>
  <c r="O31" i="1"/>
  <c r="Q433" i="1" l="1"/>
  <c r="R433" i="1" s="1"/>
  <c r="R434" i="1"/>
  <c r="Q408" i="1"/>
  <c r="R408" i="1" s="1"/>
  <c r="R409" i="1"/>
  <c r="Q558" i="1"/>
  <c r="P446" i="1"/>
  <c r="P435" i="1"/>
  <c r="O174" i="1"/>
  <c r="O192" i="1"/>
  <c r="O405" i="1"/>
  <c r="O516" i="1"/>
  <c r="P516" i="1" s="1"/>
  <c r="P517" i="1"/>
  <c r="O533" i="1"/>
  <c r="P534" i="1"/>
  <c r="O540" i="1"/>
  <c r="P540" i="1" s="1"/>
  <c r="P541" i="1"/>
  <c r="O30" i="1"/>
  <c r="O104" i="1"/>
  <c r="O133" i="1"/>
  <c r="O168" i="1"/>
  <c r="O189" i="1"/>
  <c r="O329" i="1"/>
  <c r="O352" i="1"/>
  <c r="O398" i="1"/>
  <c r="P440" i="1"/>
  <c r="P494" i="1"/>
  <c r="O501" i="1"/>
  <c r="P501" i="1" s="1"/>
  <c r="P502" i="1"/>
  <c r="O526" i="1"/>
  <c r="P526" i="1" s="1"/>
  <c r="P527" i="1"/>
  <c r="O65" i="1"/>
  <c r="O111" i="1"/>
  <c r="O119" i="1"/>
  <c r="O125" i="1"/>
  <c r="O185" i="1"/>
  <c r="O204" i="1"/>
  <c r="O222" i="1"/>
  <c r="O239" i="1"/>
  <c r="O244" i="1"/>
  <c r="O266" i="1"/>
  <c r="O286" i="1"/>
  <c r="O359" i="1"/>
  <c r="O408" i="1"/>
  <c r="P455" i="1"/>
  <c r="O451" i="1"/>
  <c r="P451" i="1" s="1"/>
  <c r="O466" i="1"/>
  <c r="P466" i="1" s="1"/>
  <c r="P520" i="1"/>
  <c r="O519" i="1"/>
  <c r="P519" i="1" s="1"/>
  <c r="O182" i="1"/>
  <c r="O342" i="1"/>
  <c r="O355" i="1"/>
  <c r="O373" i="1"/>
  <c r="O386" i="1"/>
  <c r="O442" i="1"/>
  <c r="P442" i="1" s="1"/>
  <c r="P443" i="1"/>
  <c r="P459" i="1"/>
  <c r="P521" i="1"/>
  <c r="O543" i="1"/>
  <c r="P543" i="1" s="1"/>
  <c r="P544" i="1"/>
  <c r="O130" i="1"/>
  <c r="O209" i="1"/>
  <c r="O425" i="1"/>
  <c r="O463" i="1"/>
  <c r="P464" i="1"/>
  <c r="N348" i="1"/>
  <c r="P348" i="1" s="1"/>
  <c r="M346" i="1"/>
  <c r="O362" i="1" l="1"/>
  <c r="P463" i="1"/>
  <c r="O462" i="1"/>
  <c r="P462" i="1" s="1"/>
  <c r="O385" i="1"/>
  <c r="O281" i="1"/>
  <c r="O188" i="1"/>
  <c r="O173" i="1"/>
  <c r="O221" i="1"/>
  <c r="O321" i="1"/>
  <c r="O181" i="1"/>
  <c r="O265" i="1"/>
  <c r="O124" i="1"/>
  <c r="O110" i="1"/>
  <c r="O29" i="1"/>
  <c r="O532" i="1"/>
  <c r="P532" i="1" s="1"/>
  <c r="P533" i="1"/>
  <c r="O434" i="1"/>
  <c r="M334" i="1"/>
  <c r="M286" i="1"/>
  <c r="N297" i="1"/>
  <c r="P297" i="1" s="1"/>
  <c r="N298" i="1"/>
  <c r="P298" i="1" s="1"/>
  <c r="M297" i="1"/>
  <c r="N295" i="1"/>
  <c r="P295" i="1" s="1"/>
  <c r="N296" i="1"/>
  <c r="P296" i="1" s="1"/>
  <c r="M295" i="1"/>
  <c r="N293" i="1"/>
  <c r="P293" i="1" s="1"/>
  <c r="N294" i="1"/>
  <c r="P294" i="1" s="1"/>
  <c r="M293" i="1"/>
  <c r="N58" i="1"/>
  <c r="P58" i="1" s="1"/>
  <c r="R58" i="1" s="1"/>
  <c r="N59" i="1"/>
  <c r="P59" i="1" s="1"/>
  <c r="R59" i="1" s="1"/>
  <c r="M58" i="1"/>
  <c r="N151" i="1"/>
  <c r="P151" i="1" s="1"/>
  <c r="R151" i="1" s="1"/>
  <c r="N152" i="1"/>
  <c r="P152" i="1" s="1"/>
  <c r="R152" i="1" s="1"/>
  <c r="N153" i="1"/>
  <c r="P153" i="1" s="1"/>
  <c r="R153" i="1" s="1"/>
  <c r="M151" i="1"/>
  <c r="M152" i="1"/>
  <c r="M380" i="1"/>
  <c r="M435" i="1"/>
  <c r="N440" i="1"/>
  <c r="N441" i="1"/>
  <c r="M440" i="1"/>
  <c r="N346" i="1"/>
  <c r="P346" i="1" s="1"/>
  <c r="N347" i="1"/>
  <c r="P347" i="1" s="1"/>
  <c r="M345" i="1"/>
  <c r="N345" i="1" s="1"/>
  <c r="P345" i="1" s="1"/>
  <c r="N342" i="1"/>
  <c r="P342" i="1" s="1"/>
  <c r="N343" i="1"/>
  <c r="P343" i="1" s="1"/>
  <c r="N344" i="1"/>
  <c r="P344" i="1" s="1"/>
  <c r="M342" i="1"/>
  <c r="M343" i="1"/>
  <c r="N339" i="1"/>
  <c r="P339" i="1" s="1"/>
  <c r="N340" i="1"/>
  <c r="P340" i="1" s="1"/>
  <c r="N341" i="1"/>
  <c r="P341" i="1" s="1"/>
  <c r="M339" i="1"/>
  <c r="M340" i="1"/>
  <c r="N336" i="1"/>
  <c r="P336" i="1" s="1"/>
  <c r="O109" i="1" l="1"/>
  <c r="P434" i="1"/>
  <c r="O433" i="1"/>
  <c r="P433" i="1" s="1"/>
  <c r="O243" i="1"/>
  <c r="N557" i="1"/>
  <c r="M556" i="1"/>
  <c r="N556" i="1" s="1"/>
  <c r="N555" i="1"/>
  <c r="M554" i="1"/>
  <c r="N553" i="1"/>
  <c r="M552" i="1"/>
  <c r="N552" i="1" s="1"/>
  <c r="N551" i="1"/>
  <c r="N550" i="1"/>
  <c r="N549" i="1"/>
  <c r="N548" i="1"/>
  <c r="N547" i="1"/>
  <c r="M546" i="1"/>
  <c r="N546" i="1" s="1"/>
  <c r="N545" i="1"/>
  <c r="N544" i="1"/>
  <c r="M544" i="1"/>
  <c r="N542" i="1"/>
  <c r="M541" i="1"/>
  <c r="N541" i="1" s="1"/>
  <c r="M540" i="1"/>
  <c r="N540" i="1" s="1"/>
  <c r="N539" i="1"/>
  <c r="N538" i="1"/>
  <c r="M537" i="1"/>
  <c r="N535" i="1"/>
  <c r="N534" i="1"/>
  <c r="M534" i="1"/>
  <c r="M533" i="1"/>
  <c r="N531" i="1"/>
  <c r="M530" i="1"/>
  <c r="N528" i="1"/>
  <c r="N527" i="1"/>
  <c r="M527" i="1"/>
  <c r="M526" i="1"/>
  <c r="N526" i="1" s="1"/>
  <c r="N525" i="1"/>
  <c r="M524" i="1"/>
  <c r="N524" i="1" s="1"/>
  <c r="N523" i="1"/>
  <c r="N522" i="1"/>
  <c r="M521" i="1"/>
  <c r="N521" i="1" s="1"/>
  <c r="M520" i="1"/>
  <c r="N518" i="1"/>
  <c r="N517" i="1"/>
  <c r="M517" i="1"/>
  <c r="N516" i="1"/>
  <c r="M516" i="1"/>
  <c r="N515" i="1"/>
  <c r="M514" i="1"/>
  <c r="N514" i="1" s="1"/>
  <c r="N513" i="1"/>
  <c r="M512" i="1"/>
  <c r="N512" i="1" s="1"/>
  <c r="N511" i="1"/>
  <c r="N510" i="1"/>
  <c r="N509" i="1"/>
  <c r="M508" i="1"/>
  <c r="M505" i="1"/>
  <c r="M502" i="1"/>
  <c r="M499" i="1"/>
  <c r="M498" i="1"/>
  <c r="M494" i="1"/>
  <c r="M493" i="1"/>
  <c r="M490" i="1"/>
  <c r="M487" i="1"/>
  <c r="M484" i="1"/>
  <c r="M481" i="1"/>
  <c r="M478" i="1"/>
  <c r="M475" i="1"/>
  <c r="M473" i="1"/>
  <c r="M468" i="1"/>
  <c r="M467" i="1"/>
  <c r="M464" i="1"/>
  <c r="M463" i="1" s="1"/>
  <c r="M460" i="1"/>
  <c r="M456" i="1"/>
  <c r="M455" i="1"/>
  <c r="M453" i="1"/>
  <c r="M449" i="1"/>
  <c r="M448" i="1"/>
  <c r="M446" i="1"/>
  <c r="M443" i="1"/>
  <c r="M442" i="1" s="1"/>
  <c r="M438" i="1"/>
  <c r="M436" i="1"/>
  <c r="M431" i="1"/>
  <c r="M429" i="1"/>
  <c r="M428" i="1" s="1"/>
  <c r="M426" i="1"/>
  <c r="M425" i="1" s="1"/>
  <c r="M422" i="1"/>
  <c r="M419" i="1"/>
  <c r="M417" i="1"/>
  <c r="M414" i="1"/>
  <c r="M412" i="1"/>
  <c r="M410" i="1"/>
  <c r="M406" i="1"/>
  <c r="M405" i="1"/>
  <c r="M403" i="1"/>
  <c r="M402" i="1"/>
  <c r="M400" i="1"/>
  <c r="M396" i="1"/>
  <c r="M395" i="1" s="1"/>
  <c r="M393" i="1"/>
  <c r="M390" i="1"/>
  <c r="M389" i="1" s="1"/>
  <c r="M387" i="1"/>
  <c r="M386" i="1" s="1"/>
  <c r="M382" i="1"/>
  <c r="M377" i="1"/>
  <c r="M374" i="1"/>
  <c r="M373" i="1" s="1"/>
  <c r="M370" i="1"/>
  <c r="M368" i="1"/>
  <c r="M366" i="1"/>
  <c r="M364" i="1"/>
  <c r="M360" i="1"/>
  <c r="M359" i="1"/>
  <c r="M357" i="1"/>
  <c r="M356" i="1" s="1"/>
  <c r="M353" i="1"/>
  <c r="M352" i="1"/>
  <c r="M350" i="1"/>
  <c r="M349" i="1" s="1"/>
  <c r="M337" i="1"/>
  <c r="M332" i="1"/>
  <c r="M330" i="1"/>
  <c r="M327" i="1"/>
  <c r="M326" i="1" s="1"/>
  <c r="M323" i="1"/>
  <c r="M319" i="1"/>
  <c r="M317" i="1"/>
  <c r="M313" i="1"/>
  <c r="M310" i="1"/>
  <c r="M308" i="1"/>
  <c r="M306" i="1"/>
  <c r="M304" i="1"/>
  <c r="M302" i="1"/>
  <c r="M300" i="1"/>
  <c r="M291" i="1"/>
  <c r="M289" i="1"/>
  <c r="M287" i="1"/>
  <c r="M283" i="1"/>
  <c r="M282" i="1" s="1"/>
  <c r="M279" i="1"/>
  <c r="M277" i="1"/>
  <c r="M274" i="1"/>
  <c r="M272" i="1"/>
  <c r="M269" i="1"/>
  <c r="M267" i="1"/>
  <c r="M263" i="1"/>
  <c r="M260" i="1"/>
  <c r="M259" i="1" s="1"/>
  <c r="M254" i="1"/>
  <c r="M253" i="1"/>
  <c r="M251" i="1"/>
  <c r="M247" i="1"/>
  <c r="M245" i="1"/>
  <c r="M240" i="1"/>
  <c r="M235" i="1"/>
  <c r="M234" i="1" s="1"/>
  <c r="M232" i="1"/>
  <c r="M230" i="1"/>
  <c r="M228" i="1"/>
  <c r="M226" i="1"/>
  <c r="M223" i="1"/>
  <c r="M218" i="1"/>
  <c r="M214" i="1"/>
  <c r="M213" i="1"/>
  <c r="M210" i="1"/>
  <c r="M206" i="1"/>
  <c r="M205" i="1"/>
  <c r="M202" i="1"/>
  <c r="M201" i="1" s="1"/>
  <c r="M199" i="1"/>
  <c r="M198" i="1" s="1"/>
  <c r="M196" i="1"/>
  <c r="M195" i="1" s="1"/>
  <c r="M193" i="1"/>
  <c r="M190" i="1"/>
  <c r="M189" i="1" s="1"/>
  <c r="M186" i="1"/>
  <c r="M183" i="1"/>
  <c r="M182" i="1" s="1"/>
  <c r="M179" i="1"/>
  <c r="M177" i="1"/>
  <c r="M175" i="1"/>
  <c r="M174" i="1"/>
  <c r="M171" i="1"/>
  <c r="M169" i="1"/>
  <c r="M166" i="1"/>
  <c r="M165" i="1" s="1"/>
  <c r="M163" i="1"/>
  <c r="M159" i="1"/>
  <c r="M157" i="1"/>
  <c r="M155" i="1"/>
  <c r="M149" i="1"/>
  <c r="M148" i="1"/>
  <c r="M146" i="1"/>
  <c r="M144" i="1"/>
  <c r="M141" i="1"/>
  <c r="M139" i="1"/>
  <c r="M138" i="1"/>
  <c r="M135" i="1"/>
  <c r="M131" i="1"/>
  <c r="M130" i="1"/>
  <c r="M128" i="1"/>
  <c r="M126" i="1"/>
  <c r="M125" i="1" s="1"/>
  <c r="M121" i="1"/>
  <c r="M120" i="1" s="1"/>
  <c r="M116" i="1"/>
  <c r="M115" i="1" s="1"/>
  <c r="M112" i="1"/>
  <c r="M107" i="1"/>
  <c r="M104" i="1" s="1"/>
  <c r="M105" i="1"/>
  <c r="M102" i="1"/>
  <c r="M100" i="1"/>
  <c r="M98" i="1"/>
  <c r="M96" i="1"/>
  <c r="M94" i="1"/>
  <c r="M92" i="1"/>
  <c r="M90" i="1"/>
  <c r="M88" i="1"/>
  <c r="M85" i="1"/>
  <c r="M82" i="1"/>
  <c r="M80" i="1"/>
  <c r="M75" i="1"/>
  <c r="M72" i="1"/>
  <c r="M68" i="1"/>
  <c r="M66" i="1"/>
  <c r="M63" i="1"/>
  <c r="M62" i="1" s="1"/>
  <c r="M60" i="1"/>
  <c r="M56" i="1"/>
  <c r="M53" i="1"/>
  <c r="M49" i="1"/>
  <c r="M46" i="1"/>
  <c r="M44" i="1"/>
  <c r="M42" i="1"/>
  <c r="M39" i="1"/>
  <c r="M37" i="1"/>
  <c r="M35" i="1"/>
  <c r="M31" i="1"/>
  <c r="O558" i="1" l="1"/>
  <c r="M222" i="1"/>
  <c r="M30" i="1"/>
  <c r="M29" i="1" s="1"/>
  <c r="M111" i="1"/>
  <c r="M110" i="1" s="1"/>
  <c r="M162" i="1"/>
  <c r="M133" i="1" s="1"/>
  <c r="M262" i="1"/>
  <c r="M501" i="1"/>
  <c r="M154" i="1"/>
  <c r="M329" i="1"/>
  <c r="M321" i="1" s="1"/>
  <c r="M316" i="1"/>
  <c r="M114" i="1"/>
  <c r="M65" i="1"/>
  <c r="M124" i="1"/>
  <c r="M119" i="1"/>
  <c r="M239" i="1"/>
  <c r="M192" i="1"/>
  <c r="M266" i="1"/>
  <c r="M276" i="1"/>
  <c r="M299" i="1"/>
  <c r="M392" i="1"/>
  <c r="M385" i="1" s="1"/>
  <c r="M399" i="1"/>
  <c r="M421" i="1"/>
  <c r="M434" i="1"/>
  <c r="M445" i="1"/>
  <c r="M452" i="1"/>
  <c r="M459" i="1"/>
  <c r="M519" i="1"/>
  <c r="N519" i="1" s="1"/>
  <c r="N520" i="1"/>
  <c r="M244" i="1"/>
  <c r="M312" i="1"/>
  <c r="M416" i="1"/>
  <c r="M462" i="1"/>
  <c r="M472" i="1"/>
  <c r="M143" i="1"/>
  <c r="M168" i="1"/>
  <c r="M204" i="1"/>
  <c r="M209" i="1"/>
  <c r="M322" i="1"/>
  <c r="M355" i="1"/>
  <c r="M363" i="1"/>
  <c r="M536" i="1"/>
  <c r="N536" i="1" s="1"/>
  <c r="N537" i="1"/>
  <c r="M134" i="1"/>
  <c r="M173" i="1"/>
  <c r="M185" i="1"/>
  <c r="M221" i="1"/>
  <c r="M271" i="1"/>
  <c r="M409" i="1"/>
  <c r="M466" i="1"/>
  <c r="M529" i="1"/>
  <c r="N529" i="1" s="1"/>
  <c r="N530" i="1"/>
  <c r="N554" i="1"/>
  <c r="M543" i="1"/>
  <c r="N543" i="1" s="1"/>
  <c r="N533" i="1"/>
  <c r="M188" i="1" l="1"/>
  <c r="M532" i="1"/>
  <c r="N532" i="1" s="1"/>
  <c r="M408" i="1"/>
  <c r="M362" i="1"/>
  <c r="M458" i="1"/>
  <c r="M451" i="1"/>
  <c r="M433" i="1"/>
  <c r="M398" i="1"/>
  <c r="M265" i="1"/>
  <c r="M281" i="1"/>
  <c r="M181" i="1"/>
  <c r="M109" i="1"/>
  <c r="M243" i="1" l="1"/>
  <c r="M558" i="1" l="1"/>
  <c r="L290" i="1" l="1"/>
  <c r="N290" i="1" s="1"/>
  <c r="P290" i="1" s="1"/>
  <c r="K289" i="1"/>
  <c r="L289" i="1" s="1"/>
  <c r="N289" i="1" s="1"/>
  <c r="P289" i="1" s="1"/>
  <c r="L319" i="1"/>
  <c r="N319" i="1" s="1"/>
  <c r="P319" i="1" s="1"/>
  <c r="L320" i="1"/>
  <c r="N320" i="1" s="1"/>
  <c r="P320" i="1" s="1"/>
  <c r="K319" i="1"/>
  <c r="K135" i="1" l="1"/>
  <c r="L137" i="1"/>
  <c r="N137" i="1" s="1"/>
  <c r="P137" i="1" s="1"/>
  <c r="R137" i="1" s="1"/>
  <c r="K37" i="1"/>
  <c r="K148" i="1"/>
  <c r="L148" i="1" s="1"/>
  <c r="N148" i="1" s="1"/>
  <c r="P148" i="1" s="1"/>
  <c r="R148" i="1" s="1"/>
  <c r="L150" i="1"/>
  <c r="N150" i="1" s="1"/>
  <c r="P150" i="1" s="1"/>
  <c r="R150" i="1" s="1"/>
  <c r="K149" i="1"/>
  <c r="L149" i="1" s="1"/>
  <c r="N149" i="1" s="1"/>
  <c r="P149" i="1" s="1"/>
  <c r="R149" i="1" s="1"/>
  <c r="L557" i="1"/>
  <c r="K556" i="1"/>
  <c r="L556" i="1" s="1"/>
  <c r="L170" i="1"/>
  <c r="N170" i="1" s="1"/>
  <c r="P170" i="1" s="1"/>
  <c r="L172" i="1"/>
  <c r="N172" i="1" s="1"/>
  <c r="P172" i="1" s="1"/>
  <c r="K171" i="1"/>
  <c r="L171" i="1" s="1"/>
  <c r="N171" i="1" s="1"/>
  <c r="P171" i="1" s="1"/>
  <c r="K169" i="1"/>
  <c r="L169" i="1" s="1"/>
  <c r="N169" i="1" s="1"/>
  <c r="P169" i="1" s="1"/>
  <c r="L161" i="1"/>
  <c r="N161" i="1" s="1"/>
  <c r="P161" i="1" s="1"/>
  <c r="R161" i="1" s="1"/>
  <c r="K159" i="1"/>
  <c r="L159" i="1" s="1"/>
  <c r="N159" i="1" s="1"/>
  <c r="P159" i="1" s="1"/>
  <c r="R159" i="1" s="1"/>
  <c r="L450" i="1"/>
  <c r="N450" i="1" s="1"/>
  <c r="K449" i="1"/>
  <c r="K448" i="1" s="1"/>
  <c r="L448" i="1" s="1"/>
  <c r="N448" i="1" s="1"/>
  <c r="L447" i="1"/>
  <c r="N447" i="1" s="1"/>
  <c r="K446" i="1"/>
  <c r="K445" i="1" s="1"/>
  <c r="L445" i="1" s="1"/>
  <c r="N445" i="1" s="1"/>
  <c r="L444" i="1"/>
  <c r="N444" i="1" s="1"/>
  <c r="K443" i="1"/>
  <c r="K442" i="1" s="1"/>
  <c r="L442" i="1" s="1"/>
  <c r="N442" i="1" s="1"/>
  <c r="L354" i="1"/>
  <c r="N354" i="1" s="1"/>
  <c r="P354" i="1" s="1"/>
  <c r="K353" i="1"/>
  <c r="K352" i="1" s="1"/>
  <c r="L352" i="1" s="1"/>
  <c r="N352" i="1" s="1"/>
  <c r="P352" i="1" s="1"/>
  <c r="L351" i="1"/>
  <c r="N351" i="1" s="1"/>
  <c r="P351" i="1" s="1"/>
  <c r="K350" i="1"/>
  <c r="K349" i="1" s="1"/>
  <c r="L349" i="1" s="1"/>
  <c r="N349" i="1" s="1"/>
  <c r="P349" i="1" s="1"/>
  <c r="L338" i="1"/>
  <c r="N338" i="1" s="1"/>
  <c r="P338" i="1" s="1"/>
  <c r="K337" i="1"/>
  <c r="L337" i="1" s="1"/>
  <c r="N337" i="1" s="1"/>
  <c r="P337" i="1" s="1"/>
  <c r="L361" i="1"/>
  <c r="N361" i="1" s="1"/>
  <c r="P361" i="1" s="1"/>
  <c r="K360" i="1"/>
  <c r="K359" i="1" s="1"/>
  <c r="L359" i="1" s="1"/>
  <c r="N359" i="1" s="1"/>
  <c r="P359" i="1" s="1"/>
  <c r="L353" i="1" l="1"/>
  <c r="N353" i="1" s="1"/>
  <c r="P353" i="1" s="1"/>
  <c r="L449" i="1"/>
  <c r="N449" i="1" s="1"/>
  <c r="L350" i="1"/>
  <c r="N350" i="1" s="1"/>
  <c r="P350" i="1" s="1"/>
  <c r="L446" i="1"/>
  <c r="N446" i="1" s="1"/>
  <c r="L360" i="1"/>
  <c r="N360" i="1" s="1"/>
  <c r="P360" i="1" s="1"/>
  <c r="K168" i="1"/>
  <c r="L168" i="1" s="1"/>
  <c r="N168" i="1" s="1"/>
  <c r="P168" i="1" s="1"/>
  <c r="L443" i="1"/>
  <c r="N443" i="1" s="1"/>
  <c r="K554" i="1" l="1"/>
  <c r="K552" i="1"/>
  <c r="K546" i="1"/>
  <c r="K544" i="1"/>
  <c r="K543" i="1" s="1"/>
  <c r="K541" i="1"/>
  <c r="K540" i="1"/>
  <c r="K537" i="1"/>
  <c r="K536" i="1" s="1"/>
  <c r="K534" i="1"/>
  <c r="K533" i="1" s="1"/>
  <c r="K530" i="1"/>
  <c r="K529" i="1" s="1"/>
  <c r="K527" i="1"/>
  <c r="K526" i="1" s="1"/>
  <c r="K524" i="1"/>
  <c r="K521" i="1"/>
  <c r="K520" i="1" s="1"/>
  <c r="K519" i="1" s="1"/>
  <c r="K517" i="1"/>
  <c r="K516" i="1" s="1"/>
  <c r="K514" i="1"/>
  <c r="K512" i="1"/>
  <c r="K508" i="1"/>
  <c r="K505" i="1"/>
  <c r="K502" i="1"/>
  <c r="K499" i="1"/>
  <c r="K494" i="1"/>
  <c r="K493" i="1" s="1"/>
  <c r="K490" i="1"/>
  <c r="K487" i="1"/>
  <c r="K484" i="1"/>
  <c r="K481" i="1"/>
  <c r="K478" i="1"/>
  <c r="K475" i="1"/>
  <c r="K473" i="1"/>
  <c r="K468" i="1"/>
  <c r="K467" i="1" s="1"/>
  <c r="K464" i="1"/>
  <c r="K463" i="1" s="1"/>
  <c r="K460" i="1"/>
  <c r="K459" i="1" s="1"/>
  <c r="K456" i="1"/>
  <c r="K453" i="1"/>
  <c r="K452" i="1" s="1"/>
  <c r="K438" i="1"/>
  <c r="K436" i="1"/>
  <c r="K431" i="1"/>
  <c r="K429" i="1"/>
  <c r="K426" i="1"/>
  <c r="K422" i="1"/>
  <c r="K421" i="1" s="1"/>
  <c r="K419" i="1"/>
  <c r="K417" i="1"/>
  <c r="K414" i="1"/>
  <c r="K412" i="1"/>
  <c r="K410" i="1"/>
  <c r="K406" i="1"/>
  <c r="K403" i="1"/>
  <c r="K402" i="1" s="1"/>
  <c r="K400" i="1"/>
  <c r="K399" i="1" s="1"/>
  <c r="K396" i="1"/>
  <c r="K395" i="1" s="1"/>
  <c r="K393" i="1"/>
  <c r="K392" i="1" s="1"/>
  <c r="K390" i="1"/>
  <c r="K389" i="1" s="1"/>
  <c r="K387" i="1"/>
  <c r="K382" i="1"/>
  <c r="K380" i="1"/>
  <c r="K377" i="1"/>
  <c r="K374" i="1"/>
  <c r="K370" i="1"/>
  <c r="K368" i="1"/>
  <c r="K366" i="1"/>
  <c r="K364" i="1"/>
  <c r="K357" i="1"/>
  <c r="K334" i="1"/>
  <c r="K332" i="1"/>
  <c r="K330" i="1"/>
  <c r="K327" i="1"/>
  <c r="K326" i="1" s="1"/>
  <c r="K323" i="1"/>
  <c r="K317" i="1"/>
  <c r="K316" i="1" s="1"/>
  <c r="K313" i="1"/>
  <c r="K312" i="1" s="1"/>
  <c r="K310" i="1"/>
  <c r="K308" i="1"/>
  <c r="K306" i="1"/>
  <c r="K304" i="1"/>
  <c r="K302" i="1"/>
  <c r="K300" i="1"/>
  <c r="K291" i="1"/>
  <c r="K287" i="1"/>
  <c r="K283" i="1"/>
  <c r="K282" i="1" s="1"/>
  <c r="K279" i="1"/>
  <c r="K277" i="1"/>
  <c r="K274" i="1"/>
  <c r="K272" i="1"/>
  <c r="K269" i="1"/>
  <c r="K267" i="1"/>
  <c r="K263" i="1"/>
  <c r="K260" i="1"/>
  <c r="K259" i="1" s="1"/>
  <c r="K254" i="1"/>
  <c r="K253" i="1" s="1"/>
  <c r="K251" i="1"/>
  <c r="K247" i="1"/>
  <c r="K245" i="1"/>
  <c r="K240" i="1"/>
  <c r="K239" i="1" s="1"/>
  <c r="K235" i="1"/>
  <c r="K234" i="1" s="1"/>
  <c r="K232" i="1"/>
  <c r="K230" i="1"/>
  <c r="K228" i="1"/>
  <c r="K226" i="1"/>
  <c r="K223" i="1"/>
  <c r="K218" i="1"/>
  <c r="K214" i="1"/>
  <c r="K210" i="1"/>
  <c r="K209" i="1" s="1"/>
  <c r="K206" i="1"/>
  <c r="K202" i="1"/>
  <c r="K201" i="1" s="1"/>
  <c r="K199" i="1"/>
  <c r="K196" i="1"/>
  <c r="K195" i="1" s="1"/>
  <c r="K193" i="1"/>
  <c r="K192" i="1" s="1"/>
  <c r="K190" i="1"/>
  <c r="K186" i="1"/>
  <c r="K185" i="1" s="1"/>
  <c r="K183" i="1"/>
  <c r="K182" i="1" s="1"/>
  <c r="K179" i="1"/>
  <c r="K177" i="1"/>
  <c r="K175" i="1"/>
  <c r="K166" i="1"/>
  <c r="K165" i="1" s="1"/>
  <c r="K163" i="1"/>
  <c r="K157" i="1"/>
  <c r="K155" i="1"/>
  <c r="K146" i="1"/>
  <c r="K144" i="1"/>
  <c r="K141" i="1"/>
  <c r="K139" i="1"/>
  <c r="K131" i="1"/>
  <c r="K128" i="1"/>
  <c r="K126" i="1"/>
  <c r="K121" i="1"/>
  <c r="K116" i="1"/>
  <c r="K112" i="1"/>
  <c r="K107" i="1"/>
  <c r="K105" i="1"/>
  <c r="K102" i="1"/>
  <c r="K100" i="1"/>
  <c r="K98" i="1"/>
  <c r="K96" i="1"/>
  <c r="K94" i="1"/>
  <c r="K92" i="1"/>
  <c r="K90" i="1"/>
  <c r="K88" i="1"/>
  <c r="K85" i="1"/>
  <c r="K82" i="1"/>
  <c r="K80" i="1"/>
  <c r="K75" i="1"/>
  <c r="K72" i="1"/>
  <c r="K68" i="1"/>
  <c r="K66" i="1"/>
  <c r="K63" i="1"/>
  <c r="K62" i="1" s="1"/>
  <c r="K60" i="1"/>
  <c r="K56" i="1"/>
  <c r="K53" i="1"/>
  <c r="K49" i="1"/>
  <c r="K46" i="1"/>
  <c r="K44" i="1"/>
  <c r="K42" i="1"/>
  <c r="K39" i="1"/>
  <c r="K35" i="1"/>
  <c r="K31" i="1"/>
  <c r="K143" i="1" l="1"/>
  <c r="K286" i="1"/>
  <c r="K501" i="1"/>
  <c r="K244" i="1"/>
  <c r="K271" i="1"/>
  <c r="K416" i="1"/>
  <c r="K409" i="1" s="1"/>
  <c r="K154" i="1"/>
  <c r="K266" i="1"/>
  <c r="K265" i="1" s="1"/>
  <c r="K276" i="1"/>
  <c r="K428" i="1"/>
  <c r="K329" i="1"/>
  <c r="K181" i="1"/>
  <c r="K189" i="1"/>
  <c r="K435" i="1"/>
  <c r="K434" i="1" s="1"/>
  <c r="K363" i="1"/>
  <c r="K299" i="1"/>
  <c r="K111" i="1"/>
  <c r="K110" i="1" s="1"/>
  <c r="K104" i="1"/>
  <c r="K30" i="1"/>
  <c r="K120" i="1"/>
  <c r="K356" i="1"/>
  <c r="K355" i="1" s="1"/>
  <c r="K472" i="1"/>
  <c r="K162" i="1"/>
  <c r="K174" i="1"/>
  <c r="K198" i="1"/>
  <c r="K222" i="1"/>
  <c r="K455" i="1"/>
  <c r="K115" i="1"/>
  <c r="K130" i="1"/>
  <c r="K138" i="1"/>
  <c r="K322" i="1"/>
  <c r="K405" i="1"/>
  <c r="K425" i="1"/>
  <c r="K458" i="1"/>
  <c r="K262" i="1"/>
  <c r="K125" i="1"/>
  <c r="K205" i="1"/>
  <c r="K386" i="1"/>
  <c r="K462" i="1"/>
  <c r="K498" i="1"/>
  <c r="K532" i="1"/>
  <c r="K213" i="1"/>
  <c r="K373" i="1"/>
  <c r="J41" i="1"/>
  <c r="L41" i="1" s="1"/>
  <c r="N41" i="1" s="1"/>
  <c r="P41" i="1" s="1"/>
  <c r="R41" i="1" s="1"/>
  <c r="I39" i="1"/>
  <c r="I63" i="1"/>
  <c r="I62" i="1" s="1"/>
  <c r="H63" i="1"/>
  <c r="J64" i="1"/>
  <c r="L64" i="1" s="1"/>
  <c r="N64" i="1" s="1"/>
  <c r="P64" i="1" s="1"/>
  <c r="R64" i="1" s="1"/>
  <c r="I44" i="1"/>
  <c r="H44" i="1"/>
  <c r="J45" i="1"/>
  <c r="L45" i="1" s="1"/>
  <c r="N45" i="1" s="1"/>
  <c r="P45" i="1" s="1"/>
  <c r="R45" i="1" s="1"/>
  <c r="I94" i="1"/>
  <c r="H94" i="1"/>
  <c r="I96" i="1"/>
  <c r="H96" i="1"/>
  <c r="J97" i="1"/>
  <c r="L97" i="1" s="1"/>
  <c r="N97" i="1" s="1"/>
  <c r="P97" i="1" s="1"/>
  <c r="R97" i="1" s="1"/>
  <c r="J95" i="1"/>
  <c r="L95" i="1" s="1"/>
  <c r="N95" i="1" s="1"/>
  <c r="P95" i="1" s="1"/>
  <c r="R95" i="1" s="1"/>
  <c r="I414" i="1"/>
  <c r="H414" i="1"/>
  <c r="I412" i="1"/>
  <c r="H412" i="1"/>
  <c r="J415" i="1"/>
  <c r="L415" i="1" s="1"/>
  <c r="N415" i="1" s="1"/>
  <c r="P415" i="1" s="1"/>
  <c r="J413" i="1"/>
  <c r="L413" i="1" s="1"/>
  <c r="N413" i="1" s="1"/>
  <c r="P413" i="1" s="1"/>
  <c r="I370" i="1"/>
  <c r="H370" i="1"/>
  <c r="J371" i="1"/>
  <c r="L371" i="1" s="1"/>
  <c r="N371" i="1" s="1"/>
  <c r="P371" i="1" s="1"/>
  <c r="I179" i="1"/>
  <c r="H179" i="1"/>
  <c r="J180" i="1"/>
  <c r="L180" i="1" s="1"/>
  <c r="N180" i="1" s="1"/>
  <c r="P180" i="1" s="1"/>
  <c r="R180" i="1" s="1"/>
  <c r="I135" i="1"/>
  <c r="H135" i="1"/>
  <c r="I139" i="1"/>
  <c r="H139" i="1"/>
  <c r="I141" i="1"/>
  <c r="H141" i="1"/>
  <c r="J136" i="1"/>
  <c r="L136" i="1" s="1"/>
  <c r="N136" i="1" s="1"/>
  <c r="P136" i="1" s="1"/>
  <c r="R136" i="1" s="1"/>
  <c r="J140" i="1"/>
  <c r="L140" i="1" s="1"/>
  <c r="N140" i="1" s="1"/>
  <c r="P140" i="1" s="1"/>
  <c r="R140" i="1" s="1"/>
  <c r="J142" i="1"/>
  <c r="L142" i="1" s="1"/>
  <c r="N142" i="1" s="1"/>
  <c r="P142" i="1" s="1"/>
  <c r="R142" i="1" s="1"/>
  <c r="I436" i="1"/>
  <c r="H436" i="1"/>
  <c r="I438" i="1"/>
  <c r="H438" i="1"/>
  <c r="J437" i="1"/>
  <c r="L437" i="1" s="1"/>
  <c r="N437" i="1" s="1"/>
  <c r="J439" i="1"/>
  <c r="L439" i="1" s="1"/>
  <c r="N439" i="1" s="1"/>
  <c r="I334" i="1"/>
  <c r="H334" i="1"/>
  <c r="J335" i="1"/>
  <c r="L335" i="1" s="1"/>
  <c r="N335" i="1" s="1"/>
  <c r="P335" i="1" s="1"/>
  <c r="J333" i="1"/>
  <c r="L333" i="1" s="1"/>
  <c r="N333" i="1" s="1"/>
  <c r="P333" i="1" s="1"/>
  <c r="I512" i="1"/>
  <c r="H512" i="1"/>
  <c r="J513" i="1"/>
  <c r="L513" i="1" s="1"/>
  <c r="J139" i="1" l="1"/>
  <c r="L139" i="1" s="1"/>
  <c r="N139" i="1" s="1"/>
  <c r="P139" i="1" s="1"/>
  <c r="R139" i="1" s="1"/>
  <c r="J94" i="1"/>
  <c r="L94" i="1" s="1"/>
  <c r="N94" i="1" s="1"/>
  <c r="P94" i="1" s="1"/>
  <c r="R94" i="1" s="1"/>
  <c r="K281" i="1"/>
  <c r="I435" i="1"/>
  <c r="J135" i="1"/>
  <c r="L135" i="1" s="1"/>
  <c r="N135" i="1" s="1"/>
  <c r="P135" i="1" s="1"/>
  <c r="R135" i="1" s="1"/>
  <c r="J414" i="1"/>
  <c r="L414" i="1" s="1"/>
  <c r="N414" i="1" s="1"/>
  <c r="J96" i="1"/>
  <c r="L96" i="1" s="1"/>
  <c r="N96" i="1" s="1"/>
  <c r="P96" i="1" s="1"/>
  <c r="R96" i="1" s="1"/>
  <c r="J512" i="1"/>
  <c r="L512" i="1" s="1"/>
  <c r="J334" i="1"/>
  <c r="L334" i="1" s="1"/>
  <c r="N334" i="1" s="1"/>
  <c r="P334" i="1" s="1"/>
  <c r="J438" i="1"/>
  <c r="L438" i="1" s="1"/>
  <c r="N438" i="1" s="1"/>
  <c r="K321" i="1"/>
  <c r="I138" i="1"/>
  <c r="J179" i="1"/>
  <c r="L179" i="1" s="1"/>
  <c r="N179" i="1" s="1"/>
  <c r="P179" i="1" s="1"/>
  <c r="J436" i="1"/>
  <c r="L436" i="1" s="1"/>
  <c r="N436" i="1" s="1"/>
  <c r="J63" i="1"/>
  <c r="L63" i="1" s="1"/>
  <c r="N63" i="1" s="1"/>
  <c r="P63" i="1" s="1"/>
  <c r="R63" i="1" s="1"/>
  <c r="K134" i="1"/>
  <c r="K133" i="1" s="1"/>
  <c r="K65" i="1"/>
  <c r="K385" i="1"/>
  <c r="K124" i="1"/>
  <c r="K362" i="1"/>
  <c r="K204" i="1"/>
  <c r="K466" i="1"/>
  <c r="K119" i="1"/>
  <c r="K188" i="1"/>
  <c r="K408" i="1"/>
  <c r="K398" i="1"/>
  <c r="K243" i="1"/>
  <c r="K221" i="1"/>
  <c r="K173" i="1"/>
  <c r="K114" i="1"/>
  <c r="K451" i="1"/>
  <c r="H134" i="1"/>
  <c r="J141" i="1"/>
  <c r="L141" i="1" s="1"/>
  <c r="N141" i="1" s="1"/>
  <c r="P141" i="1" s="1"/>
  <c r="R141" i="1" s="1"/>
  <c r="H138" i="1"/>
  <c r="J44" i="1"/>
  <c r="L44" i="1" s="1"/>
  <c r="N44" i="1" s="1"/>
  <c r="P44" i="1" s="1"/>
  <c r="R44" i="1" s="1"/>
  <c r="I434" i="1"/>
  <c r="H62" i="1"/>
  <c r="J62" i="1" s="1"/>
  <c r="L62" i="1" s="1"/>
  <c r="N62" i="1" s="1"/>
  <c r="P62" i="1" s="1"/>
  <c r="R62" i="1" s="1"/>
  <c r="J412" i="1"/>
  <c r="L412" i="1" s="1"/>
  <c r="N412" i="1" s="1"/>
  <c r="J370" i="1"/>
  <c r="L370" i="1" s="1"/>
  <c r="N370" i="1" s="1"/>
  <c r="P370" i="1" s="1"/>
  <c r="I134" i="1"/>
  <c r="H435" i="1"/>
  <c r="J555" i="1"/>
  <c r="L555" i="1" s="1"/>
  <c r="J553" i="1"/>
  <c r="L553" i="1" s="1"/>
  <c r="J551" i="1"/>
  <c r="L551" i="1" s="1"/>
  <c r="J550" i="1"/>
  <c r="L550" i="1" s="1"/>
  <c r="J549" i="1"/>
  <c r="L549" i="1" s="1"/>
  <c r="J548" i="1"/>
  <c r="L548" i="1" s="1"/>
  <c r="J547" i="1"/>
  <c r="L547" i="1" s="1"/>
  <c r="J545" i="1"/>
  <c r="L545" i="1" s="1"/>
  <c r="J542" i="1"/>
  <c r="L542" i="1" s="1"/>
  <c r="J539" i="1"/>
  <c r="L539" i="1" s="1"/>
  <c r="J538" i="1"/>
  <c r="L538" i="1" s="1"/>
  <c r="J535" i="1"/>
  <c r="L535" i="1" s="1"/>
  <c r="J531" i="1"/>
  <c r="L531" i="1" s="1"/>
  <c r="J528" i="1"/>
  <c r="L528" i="1" s="1"/>
  <c r="J525" i="1"/>
  <c r="L525" i="1" s="1"/>
  <c r="J523" i="1"/>
  <c r="L523" i="1" s="1"/>
  <c r="J522" i="1"/>
  <c r="L522" i="1" s="1"/>
  <c r="J518" i="1"/>
  <c r="L518" i="1" s="1"/>
  <c r="J515" i="1"/>
  <c r="L515" i="1" s="1"/>
  <c r="J511" i="1"/>
  <c r="L511" i="1" s="1"/>
  <c r="J510" i="1"/>
  <c r="L510" i="1" s="1"/>
  <c r="J509" i="1"/>
  <c r="L509" i="1" s="1"/>
  <c r="J507" i="1"/>
  <c r="L507" i="1" s="1"/>
  <c r="N507" i="1" s="1"/>
  <c r="J506" i="1"/>
  <c r="L506" i="1" s="1"/>
  <c r="N506" i="1" s="1"/>
  <c r="J504" i="1"/>
  <c r="L504" i="1" s="1"/>
  <c r="N504" i="1" s="1"/>
  <c r="J503" i="1"/>
  <c r="L503" i="1" s="1"/>
  <c r="N503" i="1" s="1"/>
  <c r="J500" i="1"/>
  <c r="L500" i="1" s="1"/>
  <c r="N500" i="1" s="1"/>
  <c r="J497" i="1"/>
  <c r="L497" i="1" s="1"/>
  <c r="N497" i="1" s="1"/>
  <c r="J496" i="1"/>
  <c r="L496" i="1" s="1"/>
  <c r="N496" i="1" s="1"/>
  <c r="J495" i="1"/>
  <c r="L495" i="1" s="1"/>
  <c r="N495" i="1" s="1"/>
  <c r="J492" i="1"/>
  <c r="L492" i="1" s="1"/>
  <c r="N492" i="1" s="1"/>
  <c r="J491" i="1"/>
  <c r="L491" i="1" s="1"/>
  <c r="N491" i="1" s="1"/>
  <c r="J489" i="1"/>
  <c r="L489" i="1" s="1"/>
  <c r="N489" i="1" s="1"/>
  <c r="J488" i="1"/>
  <c r="L488" i="1" s="1"/>
  <c r="N488" i="1" s="1"/>
  <c r="J486" i="1"/>
  <c r="L486" i="1" s="1"/>
  <c r="N486" i="1" s="1"/>
  <c r="J485" i="1"/>
  <c r="L485" i="1" s="1"/>
  <c r="N485" i="1" s="1"/>
  <c r="J483" i="1"/>
  <c r="L483" i="1" s="1"/>
  <c r="N483" i="1" s="1"/>
  <c r="J482" i="1"/>
  <c r="L482" i="1" s="1"/>
  <c r="N482" i="1" s="1"/>
  <c r="J480" i="1"/>
  <c r="L480" i="1" s="1"/>
  <c r="N480" i="1" s="1"/>
  <c r="J479" i="1"/>
  <c r="L479" i="1" s="1"/>
  <c r="N479" i="1" s="1"/>
  <c r="J477" i="1"/>
  <c r="L477" i="1" s="1"/>
  <c r="N477" i="1" s="1"/>
  <c r="J476" i="1"/>
  <c r="L476" i="1" s="1"/>
  <c r="N476" i="1" s="1"/>
  <c r="J474" i="1"/>
  <c r="L474" i="1" s="1"/>
  <c r="N474" i="1" s="1"/>
  <c r="J471" i="1"/>
  <c r="L471" i="1" s="1"/>
  <c r="N471" i="1" s="1"/>
  <c r="J470" i="1"/>
  <c r="L470" i="1" s="1"/>
  <c r="N470" i="1" s="1"/>
  <c r="J469" i="1"/>
  <c r="L469" i="1" s="1"/>
  <c r="N469" i="1" s="1"/>
  <c r="J465" i="1"/>
  <c r="L465" i="1" s="1"/>
  <c r="N465" i="1" s="1"/>
  <c r="J461" i="1"/>
  <c r="L461" i="1" s="1"/>
  <c r="N461" i="1" s="1"/>
  <c r="J457" i="1"/>
  <c r="L457" i="1" s="1"/>
  <c r="N457" i="1" s="1"/>
  <c r="J454" i="1"/>
  <c r="L454" i="1" s="1"/>
  <c r="N454" i="1" s="1"/>
  <c r="J432" i="1"/>
  <c r="L432" i="1" s="1"/>
  <c r="N432" i="1" s="1"/>
  <c r="J430" i="1"/>
  <c r="L430" i="1" s="1"/>
  <c r="N430" i="1" s="1"/>
  <c r="J427" i="1"/>
  <c r="L427" i="1" s="1"/>
  <c r="N427" i="1" s="1"/>
  <c r="P427" i="1" s="1"/>
  <c r="J424" i="1"/>
  <c r="L424" i="1" s="1"/>
  <c r="N424" i="1" s="1"/>
  <c r="P424" i="1" s="1"/>
  <c r="J423" i="1"/>
  <c r="L423" i="1" s="1"/>
  <c r="N423" i="1" s="1"/>
  <c r="P423" i="1" s="1"/>
  <c r="J420" i="1"/>
  <c r="L420" i="1" s="1"/>
  <c r="N420" i="1" s="1"/>
  <c r="P420" i="1" s="1"/>
  <c r="J418" i="1"/>
  <c r="L418" i="1" s="1"/>
  <c r="N418" i="1" s="1"/>
  <c r="P418" i="1" s="1"/>
  <c r="J411" i="1"/>
  <c r="L411" i="1" s="1"/>
  <c r="N411" i="1" s="1"/>
  <c r="P411" i="1" s="1"/>
  <c r="J407" i="1"/>
  <c r="L407" i="1" s="1"/>
  <c r="N407" i="1" s="1"/>
  <c r="P407" i="1" s="1"/>
  <c r="J404" i="1"/>
  <c r="L404" i="1" s="1"/>
  <c r="N404" i="1" s="1"/>
  <c r="P404" i="1" s="1"/>
  <c r="J401" i="1"/>
  <c r="L401" i="1" s="1"/>
  <c r="N401" i="1" s="1"/>
  <c r="P401" i="1" s="1"/>
  <c r="J397" i="1"/>
  <c r="L397" i="1" s="1"/>
  <c r="N397" i="1" s="1"/>
  <c r="P397" i="1" s="1"/>
  <c r="J394" i="1"/>
  <c r="L394" i="1" s="1"/>
  <c r="N394" i="1" s="1"/>
  <c r="P394" i="1" s="1"/>
  <c r="J391" i="1"/>
  <c r="L391" i="1" s="1"/>
  <c r="N391" i="1" s="1"/>
  <c r="P391" i="1" s="1"/>
  <c r="J388" i="1"/>
  <c r="L388" i="1" s="1"/>
  <c r="N388" i="1" s="1"/>
  <c r="P388" i="1" s="1"/>
  <c r="J384" i="1"/>
  <c r="L384" i="1" s="1"/>
  <c r="N384" i="1" s="1"/>
  <c r="P384" i="1" s="1"/>
  <c r="J383" i="1"/>
  <c r="L383" i="1" s="1"/>
  <c r="N383" i="1" s="1"/>
  <c r="P383" i="1" s="1"/>
  <c r="J381" i="1"/>
  <c r="L381" i="1" s="1"/>
  <c r="N381" i="1" s="1"/>
  <c r="P381" i="1" s="1"/>
  <c r="J379" i="1"/>
  <c r="L379" i="1" s="1"/>
  <c r="N379" i="1" s="1"/>
  <c r="P379" i="1" s="1"/>
  <c r="J378" i="1"/>
  <c r="L378" i="1" s="1"/>
  <c r="N378" i="1" s="1"/>
  <c r="P378" i="1" s="1"/>
  <c r="J376" i="1"/>
  <c r="L376" i="1" s="1"/>
  <c r="N376" i="1" s="1"/>
  <c r="P376" i="1" s="1"/>
  <c r="J375" i="1"/>
  <c r="L375" i="1" s="1"/>
  <c r="N375" i="1" s="1"/>
  <c r="P375" i="1" s="1"/>
  <c r="J369" i="1"/>
  <c r="L369" i="1" s="1"/>
  <c r="N369" i="1" s="1"/>
  <c r="P369" i="1" s="1"/>
  <c r="J367" i="1"/>
  <c r="L367" i="1" s="1"/>
  <c r="N367" i="1" s="1"/>
  <c r="P367" i="1" s="1"/>
  <c r="J365" i="1"/>
  <c r="L365" i="1" s="1"/>
  <c r="N365" i="1" s="1"/>
  <c r="P365" i="1" s="1"/>
  <c r="J358" i="1"/>
  <c r="L358" i="1" s="1"/>
  <c r="N358" i="1" s="1"/>
  <c r="P358" i="1" s="1"/>
  <c r="J331" i="1"/>
  <c r="L331" i="1" s="1"/>
  <c r="N331" i="1" s="1"/>
  <c r="P331" i="1" s="1"/>
  <c r="J328" i="1"/>
  <c r="L328" i="1" s="1"/>
  <c r="N328" i="1" s="1"/>
  <c r="P328" i="1" s="1"/>
  <c r="J325" i="1"/>
  <c r="L325" i="1" s="1"/>
  <c r="N325" i="1" s="1"/>
  <c r="P325" i="1" s="1"/>
  <c r="J324" i="1"/>
  <c r="L324" i="1" s="1"/>
  <c r="N324" i="1" s="1"/>
  <c r="P324" i="1" s="1"/>
  <c r="J318" i="1"/>
  <c r="L318" i="1" s="1"/>
  <c r="N318" i="1" s="1"/>
  <c r="P318" i="1" s="1"/>
  <c r="J315" i="1"/>
  <c r="L315" i="1" s="1"/>
  <c r="N315" i="1" s="1"/>
  <c r="P315" i="1" s="1"/>
  <c r="J314" i="1"/>
  <c r="L314" i="1" s="1"/>
  <c r="N314" i="1" s="1"/>
  <c r="P314" i="1" s="1"/>
  <c r="J311" i="1"/>
  <c r="L311" i="1" s="1"/>
  <c r="N311" i="1" s="1"/>
  <c r="P311" i="1" s="1"/>
  <c r="J309" i="1"/>
  <c r="L309" i="1" s="1"/>
  <c r="N309" i="1" s="1"/>
  <c r="P309" i="1" s="1"/>
  <c r="J307" i="1"/>
  <c r="L307" i="1" s="1"/>
  <c r="N307" i="1" s="1"/>
  <c r="P307" i="1" s="1"/>
  <c r="J305" i="1"/>
  <c r="L305" i="1" s="1"/>
  <c r="N305" i="1" s="1"/>
  <c r="P305" i="1" s="1"/>
  <c r="J303" i="1"/>
  <c r="L303" i="1" s="1"/>
  <c r="N303" i="1" s="1"/>
  <c r="P303" i="1" s="1"/>
  <c r="J301" i="1"/>
  <c r="L301" i="1" s="1"/>
  <c r="N301" i="1" s="1"/>
  <c r="P301" i="1" s="1"/>
  <c r="J292" i="1"/>
  <c r="L292" i="1" s="1"/>
  <c r="N292" i="1" s="1"/>
  <c r="P292" i="1" s="1"/>
  <c r="J288" i="1"/>
  <c r="L288" i="1" s="1"/>
  <c r="N288" i="1" s="1"/>
  <c r="P288" i="1" s="1"/>
  <c r="J285" i="1"/>
  <c r="L285" i="1" s="1"/>
  <c r="N285" i="1" s="1"/>
  <c r="P285" i="1" s="1"/>
  <c r="J284" i="1"/>
  <c r="L284" i="1" s="1"/>
  <c r="N284" i="1" s="1"/>
  <c r="P284" i="1" s="1"/>
  <c r="J280" i="1"/>
  <c r="L280" i="1" s="1"/>
  <c r="N280" i="1" s="1"/>
  <c r="P280" i="1" s="1"/>
  <c r="J278" i="1"/>
  <c r="L278" i="1" s="1"/>
  <c r="N278" i="1" s="1"/>
  <c r="P278" i="1" s="1"/>
  <c r="J275" i="1"/>
  <c r="L275" i="1" s="1"/>
  <c r="N275" i="1" s="1"/>
  <c r="P275" i="1" s="1"/>
  <c r="J273" i="1"/>
  <c r="L273" i="1" s="1"/>
  <c r="N273" i="1" s="1"/>
  <c r="P273" i="1" s="1"/>
  <c r="J270" i="1"/>
  <c r="L270" i="1" s="1"/>
  <c r="N270" i="1" s="1"/>
  <c r="P270" i="1" s="1"/>
  <c r="J268" i="1"/>
  <c r="L268" i="1" s="1"/>
  <c r="N268" i="1" s="1"/>
  <c r="P268" i="1" s="1"/>
  <c r="J264" i="1"/>
  <c r="L264" i="1" s="1"/>
  <c r="N264" i="1" s="1"/>
  <c r="P264" i="1" s="1"/>
  <c r="J261" i="1"/>
  <c r="L261" i="1" s="1"/>
  <c r="N261" i="1" s="1"/>
  <c r="P261" i="1" s="1"/>
  <c r="J258" i="1"/>
  <c r="L258" i="1" s="1"/>
  <c r="N258" i="1" s="1"/>
  <c r="P258" i="1" s="1"/>
  <c r="J257" i="1"/>
  <c r="L257" i="1" s="1"/>
  <c r="N257" i="1" s="1"/>
  <c r="P257" i="1" s="1"/>
  <c r="J256" i="1"/>
  <c r="L256" i="1" s="1"/>
  <c r="N256" i="1" s="1"/>
  <c r="P256" i="1" s="1"/>
  <c r="J255" i="1"/>
  <c r="L255" i="1" s="1"/>
  <c r="N255" i="1" s="1"/>
  <c r="P255" i="1" s="1"/>
  <c r="J252" i="1"/>
  <c r="L252" i="1" s="1"/>
  <c r="N252" i="1" s="1"/>
  <c r="P252" i="1" s="1"/>
  <c r="J250" i="1"/>
  <c r="L250" i="1" s="1"/>
  <c r="N250" i="1" s="1"/>
  <c r="P250" i="1" s="1"/>
  <c r="J249" i="1"/>
  <c r="L249" i="1" s="1"/>
  <c r="N249" i="1" s="1"/>
  <c r="P249" i="1" s="1"/>
  <c r="J248" i="1"/>
  <c r="L248" i="1" s="1"/>
  <c r="N248" i="1" s="1"/>
  <c r="P248" i="1" s="1"/>
  <c r="J246" i="1"/>
  <c r="L246" i="1" s="1"/>
  <c r="N246" i="1" s="1"/>
  <c r="P246" i="1" s="1"/>
  <c r="J242" i="1"/>
  <c r="L242" i="1" s="1"/>
  <c r="N242" i="1" s="1"/>
  <c r="P242" i="1" s="1"/>
  <c r="J241" i="1"/>
  <c r="L241" i="1" s="1"/>
  <c r="N241" i="1" s="1"/>
  <c r="P241" i="1" s="1"/>
  <c r="J238" i="1"/>
  <c r="L238" i="1" s="1"/>
  <c r="N238" i="1" s="1"/>
  <c r="P238" i="1" s="1"/>
  <c r="J237" i="1"/>
  <c r="L237" i="1" s="1"/>
  <c r="N237" i="1" s="1"/>
  <c r="P237" i="1" s="1"/>
  <c r="J236" i="1"/>
  <c r="L236" i="1" s="1"/>
  <c r="N236" i="1" s="1"/>
  <c r="P236" i="1" s="1"/>
  <c r="J233" i="1"/>
  <c r="L233" i="1" s="1"/>
  <c r="N233" i="1" s="1"/>
  <c r="P233" i="1" s="1"/>
  <c r="J231" i="1"/>
  <c r="L231" i="1" s="1"/>
  <c r="N231" i="1" s="1"/>
  <c r="P231" i="1" s="1"/>
  <c r="J229" i="1"/>
  <c r="L229" i="1" s="1"/>
  <c r="N229" i="1" s="1"/>
  <c r="P229" i="1" s="1"/>
  <c r="J227" i="1"/>
  <c r="L227" i="1" s="1"/>
  <c r="N227" i="1" s="1"/>
  <c r="P227" i="1" s="1"/>
  <c r="J225" i="1"/>
  <c r="L225" i="1" s="1"/>
  <c r="N225" i="1" s="1"/>
  <c r="P225" i="1" s="1"/>
  <c r="J224" i="1"/>
  <c r="L224" i="1" s="1"/>
  <c r="N224" i="1" s="1"/>
  <c r="P224" i="1" s="1"/>
  <c r="J220" i="1"/>
  <c r="L220" i="1" s="1"/>
  <c r="N220" i="1" s="1"/>
  <c r="P220" i="1" s="1"/>
  <c r="J219" i="1"/>
  <c r="L219" i="1" s="1"/>
  <c r="N219" i="1" s="1"/>
  <c r="P219" i="1" s="1"/>
  <c r="J217" i="1"/>
  <c r="L217" i="1" s="1"/>
  <c r="N217" i="1" s="1"/>
  <c r="P217" i="1" s="1"/>
  <c r="J216" i="1"/>
  <c r="L216" i="1" s="1"/>
  <c r="N216" i="1" s="1"/>
  <c r="P216" i="1" s="1"/>
  <c r="J215" i="1"/>
  <c r="L215" i="1" s="1"/>
  <c r="N215" i="1" s="1"/>
  <c r="P215" i="1" s="1"/>
  <c r="J212" i="1"/>
  <c r="L212" i="1" s="1"/>
  <c r="N212" i="1" s="1"/>
  <c r="P212" i="1" s="1"/>
  <c r="J211" i="1"/>
  <c r="L211" i="1" s="1"/>
  <c r="N211" i="1" s="1"/>
  <c r="P211" i="1" s="1"/>
  <c r="J208" i="1"/>
  <c r="L208" i="1" s="1"/>
  <c r="N208" i="1" s="1"/>
  <c r="P208" i="1" s="1"/>
  <c r="J207" i="1"/>
  <c r="L207" i="1" s="1"/>
  <c r="N207" i="1" s="1"/>
  <c r="P207" i="1" s="1"/>
  <c r="J203" i="1"/>
  <c r="L203" i="1" s="1"/>
  <c r="N203" i="1" s="1"/>
  <c r="P203" i="1" s="1"/>
  <c r="J200" i="1"/>
  <c r="L200" i="1" s="1"/>
  <c r="N200" i="1" s="1"/>
  <c r="P200" i="1" s="1"/>
  <c r="J197" i="1"/>
  <c r="L197" i="1" s="1"/>
  <c r="N197" i="1" s="1"/>
  <c r="P197" i="1" s="1"/>
  <c r="J194" i="1"/>
  <c r="L194" i="1" s="1"/>
  <c r="N194" i="1" s="1"/>
  <c r="P194" i="1" s="1"/>
  <c r="R194" i="1" s="1"/>
  <c r="J191" i="1"/>
  <c r="L191" i="1" s="1"/>
  <c r="N191" i="1" s="1"/>
  <c r="P191" i="1" s="1"/>
  <c r="R191" i="1" s="1"/>
  <c r="J187" i="1"/>
  <c r="L187" i="1" s="1"/>
  <c r="N187" i="1" s="1"/>
  <c r="P187" i="1" s="1"/>
  <c r="R187" i="1" s="1"/>
  <c r="J184" i="1"/>
  <c r="L184" i="1" s="1"/>
  <c r="N184" i="1" s="1"/>
  <c r="P184" i="1" s="1"/>
  <c r="R184" i="1" s="1"/>
  <c r="J178" i="1"/>
  <c r="L178" i="1" s="1"/>
  <c r="N178" i="1" s="1"/>
  <c r="P178" i="1" s="1"/>
  <c r="R178" i="1" s="1"/>
  <c r="J176" i="1"/>
  <c r="L176" i="1" s="1"/>
  <c r="N176" i="1" s="1"/>
  <c r="P176" i="1" s="1"/>
  <c r="R176" i="1" s="1"/>
  <c r="J167" i="1"/>
  <c r="L167" i="1" s="1"/>
  <c r="N167" i="1" s="1"/>
  <c r="P167" i="1" s="1"/>
  <c r="R167" i="1" s="1"/>
  <c r="J164" i="1"/>
  <c r="L164" i="1" s="1"/>
  <c r="N164" i="1" s="1"/>
  <c r="P164" i="1" s="1"/>
  <c r="R164" i="1" s="1"/>
  <c r="J158" i="1"/>
  <c r="L158" i="1" s="1"/>
  <c r="N158" i="1" s="1"/>
  <c r="P158" i="1" s="1"/>
  <c r="R158" i="1" s="1"/>
  <c r="J156" i="1"/>
  <c r="L156" i="1" s="1"/>
  <c r="N156" i="1" s="1"/>
  <c r="P156" i="1" s="1"/>
  <c r="R156" i="1" s="1"/>
  <c r="J147" i="1"/>
  <c r="L147" i="1" s="1"/>
  <c r="N147" i="1" s="1"/>
  <c r="P147" i="1" s="1"/>
  <c r="R147" i="1" s="1"/>
  <c r="J145" i="1"/>
  <c r="L145" i="1" s="1"/>
  <c r="N145" i="1" s="1"/>
  <c r="P145" i="1" s="1"/>
  <c r="R145" i="1" s="1"/>
  <c r="J132" i="1"/>
  <c r="L132" i="1" s="1"/>
  <c r="N132" i="1" s="1"/>
  <c r="P132" i="1" s="1"/>
  <c r="R132" i="1" s="1"/>
  <c r="J129" i="1"/>
  <c r="L129" i="1" s="1"/>
  <c r="N129" i="1" s="1"/>
  <c r="P129" i="1" s="1"/>
  <c r="R129" i="1" s="1"/>
  <c r="J127" i="1"/>
  <c r="L127" i="1" s="1"/>
  <c r="N127" i="1" s="1"/>
  <c r="P127" i="1" s="1"/>
  <c r="R127" i="1" s="1"/>
  <c r="J123" i="1"/>
  <c r="L123" i="1" s="1"/>
  <c r="N123" i="1" s="1"/>
  <c r="P123" i="1" s="1"/>
  <c r="R123" i="1" s="1"/>
  <c r="J122" i="1"/>
  <c r="L122" i="1" s="1"/>
  <c r="N122" i="1" s="1"/>
  <c r="P122" i="1" s="1"/>
  <c r="R122" i="1" s="1"/>
  <c r="J118" i="1"/>
  <c r="L118" i="1" s="1"/>
  <c r="N118" i="1" s="1"/>
  <c r="P118" i="1" s="1"/>
  <c r="R118" i="1" s="1"/>
  <c r="J117" i="1"/>
  <c r="L117" i="1" s="1"/>
  <c r="N117" i="1" s="1"/>
  <c r="P117" i="1" s="1"/>
  <c r="R117" i="1" s="1"/>
  <c r="J113" i="1"/>
  <c r="L113" i="1" s="1"/>
  <c r="N113" i="1" s="1"/>
  <c r="P113" i="1" s="1"/>
  <c r="R113" i="1" s="1"/>
  <c r="J108" i="1"/>
  <c r="L108" i="1" s="1"/>
  <c r="N108" i="1" s="1"/>
  <c r="P108" i="1" s="1"/>
  <c r="R108" i="1" s="1"/>
  <c r="J106" i="1"/>
  <c r="L106" i="1" s="1"/>
  <c r="N106" i="1" s="1"/>
  <c r="P106" i="1" s="1"/>
  <c r="R106" i="1" s="1"/>
  <c r="J103" i="1"/>
  <c r="L103" i="1" s="1"/>
  <c r="N103" i="1" s="1"/>
  <c r="P103" i="1" s="1"/>
  <c r="R103" i="1" s="1"/>
  <c r="J101" i="1"/>
  <c r="L101" i="1" s="1"/>
  <c r="N101" i="1" s="1"/>
  <c r="P101" i="1" s="1"/>
  <c r="R101" i="1" s="1"/>
  <c r="J99" i="1"/>
  <c r="L99" i="1" s="1"/>
  <c r="N99" i="1" s="1"/>
  <c r="P99" i="1" s="1"/>
  <c r="R99" i="1" s="1"/>
  <c r="J93" i="1"/>
  <c r="L93" i="1" s="1"/>
  <c r="N93" i="1" s="1"/>
  <c r="P93" i="1" s="1"/>
  <c r="R93" i="1" s="1"/>
  <c r="J91" i="1"/>
  <c r="L91" i="1" s="1"/>
  <c r="N91" i="1" s="1"/>
  <c r="P91" i="1" s="1"/>
  <c r="R91" i="1" s="1"/>
  <c r="J89" i="1"/>
  <c r="L89" i="1" s="1"/>
  <c r="N89" i="1" s="1"/>
  <c r="P89" i="1" s="1"/>
  <c r="R89" i="1" s="1"/>
  <c r="J87" i="1"/>
  <c r="L87" i="1" s="1"/>
  <c r="N87" i="1" s="1"/>
  <c r="P87" i="1" s="1"/>
  <c r="R87" i="1" s="1"/>
  <c r="J86" i="1"/>
  <c r="L86" i="1" s="1"/>
  <c r="N86" i="1" s="1"/>
  <c r="P86" i="1" s="1"/>
  <c r="R86" i="1" s="1"/>
  <c r="J84" i="1"/>
  <c r="L84" i="1" s="1"/>
  <c r="N84" i="1" s="1"/>
  <c r="P84" i="1" s="1"/>
  <c r="R84" i="1" s="1"/>
  <c r="J83" i="1"/>
  <c r="L83" i="1" s="1"/>
  <c r="N83" i="1" s="1"/>
  <c r="P83" i="1" s="1"/>
  <c r="R83" i="1" s="1"/>
  <c r="J81" i="1"/>
  <c r="L81" i="1" s="1"/>
  <c r="N81" i="1" s="1"/>
  <c r="P81" i="1" s="1"/>
  <c r="R81" i="1" s="1"/>
  <c r="J79" i="1"/>
  <c r="L79" i="1" s="1"/>
  <c r="N79" i="1" s="1"/>
  <c r="P79" i="1" s="1"/>
  <c r="R79" i="1" s="1"/>
  <c r="J78" i="1"/>
  <c r="L78" i="1" s="1"/>
  <c r="N78" i="1" s="1"/>
  <c r="P78" i="1" s="1"/>
  <c r="R78" i="1" s="1"/>
  <c r="J77" i="1"/>
  <c r="L77" i="1" s="1"/>
  <c r="N77" i="1" s="1"/>
  <c r="P77" i="1" s="1"/>
  <c r="R77" i="1" s="1"/>
  <c r="J76" i="1"/>
  <c r="L76" i="1" s="1"/>
  <c r="N76" i="1" s="1"/>
  <c r="P76" i="1" s="1"/>
  <c r="R76" i="1" s="1"/>
  <c r="J74" i="1"/>
  <c r="L74" i="1" s="1"/>
  <c r="N74" i="1" s="1"/>
  <c r="P74" i="1" s="1"/>
  <c r="R74" i="1" s="1"/>
  <c r="J73" i="1"/>
  <c r="L73" i="1" s="1"/>
  <c r="N73" i="1" s="1"/>
  <c r="P73" i="1" s="1"/>
  <c r="R73" i="1" s="1"/>
  <c r="J71" i="1"/>
  <c r="L71" i="1" s="1"/>
  <c r="N71" i="1" s="1"/>
  <c r="P71" i="1" s="1"/>
  <c r="R71" i="1" s="1"/>
  <c r="J70" i="1"/>
  <c r="L70" i="1" s="1"/>
  <c r="N70" i="1" s="1"/>
  <c r="P70" i="1" s="1"/>
  <c r="R70" i="1" s="1"/>
  <c r="J69" i="1"/>
  <c r="L69" i="1" s="1"/>
  <c r="N69" i="1" s="1"/>
  <c r="P69" i="1" s="1"/>
  <c r="R69" i="1" s="1"/>
  <c r="J67" i="1"/>
  <c r="L67" i="1" s="1"/>
  <c r="N67" i="1" s="1"/>
  <c r="P67" i="1" s="1"/>
  <c r="R67" i="1" s="1"/>
  <c r="J61" i="1"/>
  <c r="L61" i="1" s="1"/>
  <c r="N61" i="1" s="1"/>
  <c r="P61" i="1" s="1"/>
  <c r="R61" i="1" s="1"/>
  <c r="J57" i="1"/>
  <c r="L57" i="1" s="1"/>
  <c r="N57" i="1" s="1"/>
  <c r="P57" i="1" s="1"/>
  <c r="R57" i="1" s="1"/>
  <c r="J55" i="1"/>
  <c r="L55" i="1" s="1"/>
  <c r="N55" i="1" s="1"/>
  <c r="P55" i="1" s="1"/>
  <c r="R55" i="1" s="1"/>
  <c r="J54" i="1"/>
  <c r="L54" i="1" s="1"/>
  <c r="N54" i="1" s="1"/>
  <c r="P54" i="1" s="1"/>
  <c r="R54" i="1" s="1"/>
  <c r="J52" i="1"/>
  <c r="L52" i="1" s="1"/>
  <c r="N52" i="1" s="1"/>
  <c r="P52" i="1" s="1"/>
  <c r="R52" i="1" s="1"/>
  <c r="J51" i="1"/>
  <c r="L51" i="1" s="1"/>
  <c r="N51" i="1" s="1"/>
  <c r="P51" i="1" s="1"/>
  <c r="R51" i="1" s="1"/>
  <c r="J50" i="1"/>
  <c r="L50" i="1" s="1"/>
  <c r="N50" i="1" s="1"/>
  <c r="P50" i="1" s="1"/>
  <c r="R50" i="1" s="1"/>
  <c r="J48" i="1"/>
  <c r="L48" i="1" s="1"/>
  <c r="N48" i="1" s="1"/>
  <c r="P48" i="1" s="1"/>
  <c r="R48" i="1" s="1"/>
  <c r="J47" i="1"/>
  <c r="L47" i="1" s="1"/>
  <c r="N47" i="1" s="1"/>
  <c r="P47" i="1" s="1"/>
  <c r="R47" i="1" s="1"/>
  <c r="J43" i="1"/>
  <c r="L43" i="1" s="1"/>
  <c r="N43" i="1" s="1"/>
  <c r="P43" i="1" s="1"/>
  <c r="R43" i="1" s="1"/>
  <c r="J40" i="1"/>
  <c r="L40" i="1" s="1"/>
  <c r="N40" i="1" s="1"/>
  <c r="P40" i="1" s="1"/>
  <c r="R40" i="1" s="1"/>
  <c r="J38" i="1"/>
  <c r="L38" i="1" s="1"/>
  <c r="N38" i="1" s="1"/>
  <c r="P38" i="1" s="1"/>
  <c r="R38" i="1" s="1"/>
  <c r="J36" i="1"/>
  <c r="L36" i="1" s="1"/>
  <c r="N36" i="1" s="1"/>
  <c r="P36" i="1" s="1"/>
  <c r="R36" i="1" s="1"/>
  <c r="J34" i="1"/>
  <c r="L34" i="1" s="1"/>
  <c r="N34" i="1" s="1"/>
  <c r="P34" i="1" s="1"/>
  <c r="R34" i="1" s="1"/>
  <c r="J33" i="1"/>
  <c r="L33" i="1" s="1"/>
  <c r="N33" i="1" s="1"/>
  <c r="P33" i="1" s="1"/>
  <c r="R33" i="1" s="1"/>
  <c r="J32" i="1"/>
  <c r="L32" i="1" s="1"/>
  <c r="N32" i="1" s="1"/>
  <c r="P32" i="1" s="1"/>
  <c r="R32" i="1" s="1"/>
  <c r="I554" i="1"/>
  <c r="I552" i="1"/>
  <c r="I546" i="1"/>
  <c r="I544" i="1"/>
  <c r="I541" i="1"/>
  <c r="I540" i="1" s="1"/>
  <c r="I537" i="1"/>
  <c r="I536" i="1" s="1"/>
  <c r="I534" i="1"/>
  <c r="I533" i="1" s="1"/>
  <c r="I530" i="1"/>
  <c r="I529" i="1" s="1"/>
  <c r="I527" i="1"/>
  <c r="I526" i="1" s="1"/>
  <c r="I524" i="1"/>
  <c r="I521" i="1"/>
  <c r="I517" i="1"/>
  <c r="I516" i="1" s="1"/>
  <c r="I514" i="1"/>
  <c r="I508" i="1"/>
  <c r="I505" i="1"/>
  <c r="I502" i="1"/>
  <c r="I499" i="1"/>
  <c r="I498" i="1" s="1"/>
  <c r="I494" i="1"/>
  <c r="I493" i="1" s="1"/>
  <c r="I490" i="1"/>
  <c r="I487" i="1"/>
  <c r="I484" i="1"/>
  <c r="I481" i="1"/>
  <c r="I478" i="1"/>
  <c r="I475" i="1"/>
  <c r="I473" i="1"/>
  <c r="I468" i="1"/>
  <c r="I467" i="1" s="1"/>
  <c r="I464" i="1"/>
  <c r="I463" i="1" s="1"/>
  <c r="I462" i="1" s="1"/>
  <c r="I460" i="1"/>
  <c r="I459" i="1" s="1"/>
  <c r="I458" i="1" s="1"/>
  <c r="I456" i="1"/>
  <c r="I455" i="1" s="1"/>
  <c r="I453" i="1"/>
  <c r="I452" i="1" s="1"/>
  <c r="I431" i="1"/>
  <c r="I429" i="1"/>
  <c r="I426" i="1"/>
  <c r="I425" i="1" s="1"/>
  <c r="I422" i="1"/>
  <c r="I421" i="1" s="1"/>
  <c r="I419" i="1"/>
  <c r="I417" i="1"/>
  <c r="I410" i="1"/>
  <c r="I406" i="1"/>
  <c r="I405" i="1" s="1"/>
  <c r="I403" i="1"/>
  <c r="I402" i="1" s="1"/>
  <c r="I400" i="1"/>
  <c r="I399" i="1" s="1"/>
  <c r="I396" i="1"/>
  <c r="I395" i="1" s="1"/>
  <c r="I393" i="1"/>
  <c r="I392" i="1" s="1"/>
  <c r="I390" i="1"/>
  <c r="I389" i="1" s="1"/>
  <c r="I387" i="1"/>
  <c r="I386" i="1" s="1"/>
  <c r="I382" i="1"/>
  <c r="I380" i="1"/>
  <c r="I377" i="1"/>
  <c r="I374" i="1"/>
  <c r="I368" i="1"/>
  <c r="I366" i="1"/>
  <c r="I364" i="1"/>
  <c r="I357" i="1"/>
  <c r="I356" i="1" s="1"/>
  <c r="I355" i="1" s="1"/>
  <c r="I332" i="1"/>
  <c r="I330" i="1"/>
  <c r="I327" i="1"/>
  <c r="I326" i="1" s="1"/>
  <c r="I323" i="1"/>
  <c r="I322" i="1" s="1"/>
  <c r="I317" i="1"/>
  <c r="I316" i="1" s="1"/>
  <c r="I313" i="1"/>
  <c r="I312" i="1" s="1"/>
  <c r="I310" i="1"/>
  <c r="I308" i="1"/>
  <c r="I306" i="1"/>
  <c r="I304" i="1"/>
  <c r="I302" i="1"/>
  <c r="I300" i="1"/>
  <c r="I291" i="1"/>
  <c r="I287" i="1"/>
  <c r="I283" i="1"/>
  <c r="I282" i="1" s="1"/>
  <c r="I279" i="1"/>
  <c r="I277" i="1"/>
  <c r="I274" i="1"/>
  <c r="I272" i="1"/>
  <c r="I269" i="1"/>
  <c r="I267" i="1"/>
  <c r="I263" i="1"/>
  <c r="I262" i="1" s="1"/>
  <c r="I260" i="1"/>
  <c r="I259" i="1" s="1"/>
  <c r="I254" i="1"/>
  <c r="I253" i="1" s="1"/>
  <c r="I251" i="1"/>
  <c r="I247" i="1"/>
  <c r="I245" i="1"/>
  <c r="I240" i="1"/>
  <c r="I239" i="1" s="1"/>
  <c r="I235" i="1"/>
  <c r="I234" i="1" s="1"/>
  <c r="I232" i="1"/>
  <c r="I230" i="1"/>
  <c r="I228" i="1"/>
  <c r="I226" i="1"/>
  <c r="I223" i="1"/>
  <c r="I218" i="1"/>
  <c r="I214" i="1"/>
  <c r="I210" i="1"/>
  <c r="I209" i="1" s="1"/>
  <c r="I206" i="1"/>
  <c r="I205" i="1" s="1"/>
  <c r="I202" i="1"/>
  <c r="I201" i="1" s="1"/>
  <c r="I199" i="1"/>
  <c r="I198" i="1" s="1"/>
  <c r="I196" i="1"/>
  <c r="I195" i="1" s="1"/>
  <c r="I193" i="1"/>
  <c r="I192" i="1" s="1"/>
  <c r="I190" i="1"/>
  <c r="I189" i="1" s="1"/>
  <c r="I186" i="1"/>
  <c r="I185" i="1" s="1"/>
  <c r="I183" i="1"/>
  <c r="I182" i="1" s="1"/>
  <c r="I177" i="1"/>
  <c r="I175" i="1"/>
  <c r="I166" i="1"/>
  <c r="I165" i="1" s="1"/>
  <c r="I163" i="1"/>
  <c r="I162" i="1" s="1"/>
  <c r="I157" i="1"/>
  <c r="I155" i="1"/>
  <c r="I146" i="1"/>
  <c r="I144" i="1"/>
  <c r="I143" i="1" s="1"/>
  <c r="I131" i="1"/>
  <c r="I130" i="1" s="1"/>
  <c r="I128" i="1"/>
  <c r="I126" i="1"/>
  <c r="I121" i="1"/>
  <c r="I120" i="1" s="1"/>
  <c r="I119" i="1" s="1"/>
  <c r="I116" i="1"/>
  <c r="I115" i="1" s="1"/>
  <c r="I114" i="1" s="1"/>
  <c r="I112" i="1"/>
  <c r="I111" i="1" s="1"/>
  <c r="I110" i="1" s="1"/>
  <c r="I107" i="1"/>
  <c r="I105" i="1"/>
  <c r="I102" i="1"/>
  <c r="I100" i="1"/>
  <c r="I98" i="1"/>
  <c r="I92" i="1"/>
  <c r="I90" i="1"/>
  <c r="I88" i="1"/>
  <c r="I85" i="1"/>
  <c r="I82" i="1"/>
  <c r="I80" i="1"/>
  <c r="I75" i="1"/>
  <c r="I72" i="1"/>
  <c r="I68" i="1"/>
  <c r="I66" i="1"/>
  <c r="I60" i="1"/>
  <c r="I56" i="1"/>
  <c r="I53" i="1"/>
  <c r="I49" i="1"/>
  <c r="I46" i="1"/>
  <c r="I42" i="1"/>
  <c r="I37" i="1"/>
  <c r="I35" i="1"/>
  <c r="I31" i="1"/>
  <c r="J138" i="1" l="1"/>
  <c r="L138" i="1" s="1"/>
  <c r="N138" i="1" s="1"/>
  <c r="P138" i="1" s="1"/>
  <c r="R138" i="1" s="1"/>
  <c r="I174" i="1"/>
  <c r="I173" i="1" s="1"/>
  <c r="I329" i="1"/>
  <c r="I321" i="1" s="1"/>
  <c r="K29" i="1"/>
  <c r="K433" i="1"/>
  <c r="K109" i="1"/>
  <c r="I30" i="1"/>
  <c r="I363" i="1"/>
  <c r="J134" i="1"/>
  <c r="L134" i="1" s="1"/>
  <c r="N134" i="1" s="1"/>
  <c r="P134" i="1" s="1"/>
  <c r="R134" i="1" s="1"/>
  <c r="I501" i="1"/>
  <c r="H434" i="1"/>
  <c r="J434" i="1" s="1"/>
  <c r="L434" i="1" s="1"/>
  <c r="N434" i="1" s="1"/>
  <c r="J435" i="1"/>
  <c r="L435" i="1" s="1"/>
  <c r="N435" i="1" s="1"/>
  <c r="I188" i="1"/>
  <c r="I104" i="1"/>
  <c r="I65" i="1" s="1"/>
  <c r="I181" i="1"/>
  <c r="I244" i="1"/>
  <c r="I299" i="1"/>
  <c r="I373" i="1"/>
  <c r="I385" i="1"/>
  <c r="I398" i="1"/>
  <c r="I416" i="1"/>
  <c r="I409" i="1" s="1"/>
  <c r="I428" i="1"/>
  <c r="I472" i="1"/>
  <c r="I543" i="1"/>
  <c r="I125" i="1"/>
  <c r="I124" i="1" s="1"/>
  <c r="I271" i="1"/>
  <c r="I276" i="1"/>
  <c r="I154" i="1"/>
  <c r="I133" i="1" s="1"/>
  <c r="I213" i="1"/>
  <c r="I204" i="1" s="1"/>
  <c r="I222" i="1"/>
  <c r="I221" i="1" s="1"/>
  <c r="I266" i="1"/>
  <c r="I286" i="1"/>
  <c r="I520" i="1"/>
  <c r="I519" i="1" s="1"/>
  <c r="I109" i="1"/>
  <c r="I451" i="1"/>
  <c r="I433" i="1" s="1"/>
  <c r="I532" i="1"/>
  <c r="H218" i="1"/>
  <c r="J218" i="1" s="1"/>
  <c r="L218" i="1" s="1"/>
  <c r="N218" i="1" s="1"/>
  <c r="P218" i="1" s="1"/>
  <c r="H313" i="1"/>
  <c r="J313" i="1" s="1"/>
  <c r="L313" i="1" s="1"/>
  <c r="N313" i="1" s="1"/>
  <c r="P313" i="1" s="1"/>
  <c r="H310" i="1"/>
  <c r="J310" i="1" s="1"/>
  <c r="L310" i="1" s="1"/>
  <c r="N310" i="1" s="1"/>
  <c r="P310" i="1" s="1"/>
  <c r="H308" i="1"/>
  <c r="J308" i="1" s="1"/>
  <c r="L308" i="1" s="1"/>
  <c r="N308" i="1" s="1"/>
  <c r="P308" i="1" s="1"/>
  <c r="H72" i="1"/>
  <c r="J72" i="1" s="1"/>
  <c r="L72" i="1" s="1"/>
  <c r="N72" i="1" s="1"/>
  <c r="P72" i="1" s="1"/>
  <c r="R72" i="1" s="1"/>
  <c r="H75" i="1"/>
  <c r="J75" i="1" s="1"/>
  <c r="L75" i="1" s="1"/>
  <c r="N75" i="1" s="1"/>
  <c r="P75" i="1" s="1"/>
  <c r="R75" i="1" s="1"/>
  <c r="H128" i="1"/>
  <c r="J128" i="1" s="1"/>
  <c r="L128" i="1" s="1"/>
  <c r="N128" i="1" s="1"/>
  <c r="P128" i="1" s="1"/>
  <c r="R128" i="1" s="1"/>
  <c r="H66" i="1"/>
  <c r="J66" i="1" s="1"/>
  <c r="L66" i="1" s="1"/>
  <c r="N66" i="1" s="1"/>
  <c r="P66" i="1" s="1"/>
  <c r="R66" i="1" s="1"/>
  <c r="H39" i="1"/>
  <c r="J39" i="1" s="1"/>
  <c r="L39" i="1" s="1"/>
  <c r="N39" i="1" s="1"/>
  <c r="P39" i="1" s="1"/>
  <c r="R39" i="1" s="1"/>
  <c r="H98" i="1"/>
  <c r="J98" i="1" s="1"/>
  <c r="L98" i="1" s="1"/>
  <c r="N98" i="1" s="1"/>
  <c r="P98" i="1" s="1"/>
  <c r="R98" i="1" s="1"/>
  <c r="H102" i="1"/>
  <c r="J102" i="1" s="1"/>
  <c r="L102" i="1" s="1"/>
  <c r="N102" i="1" s="1"/>
  <c r="P102" i="1" s="1"/>
  <c r="R102" i="1" s="1"/>
  <c r="H100" i="1"/>
  <c r="J100" i="1" s="1"/>
  <c r="L100" i="1" s="1"/>
  <c r="N100" i="1" s="1"/>
  <c r="P100" i="1" s="1"/>
  <c r="R100" i="1" s="1"/>
  <c r="H82" i="1"/>
  <c r="J82" i="1" s="1"/>
  <c r="L82" i="1" s="1"/>
  <c r="N82" i="1" s="1"/>
  <c r="P82" i="1" s="1"/>
  <c r="R82" i="1" s="1"/>
  <c r="H60" i="1"/>
  <c r="J60" i="1" s="1"/>
  <c r="L60" i="1" s="1"/>
  <c r="N60" i="1" s="1"/>
  <c r="P60" i="1" s="1"/>
  <c r="R60" i="1" s="1"/>
  <c r="H42" i="1"/>
  <c r="J42" i="1" s="1"/>
  <c r="L42" i="1" s="1"/>
  <c r="N42" i="1" s="1"/>
  <c r="P42" i="1" s="1"/>
  <c r="R42" i="1" s="1"/>
  <c r="H53" i="1"/>
  <c r="J53" i="1" s="1"/>
  <c r="L53" i="1" s="1"/>
  <c r="N53" i="1" s="1"/>
  <c r="P53" i="1" s="1"/>
  <c r="R53" i="1" s="1"/>
  <c r="H56" i="1"/>
  <c r="J56" i="1" s="1"/>
  <c r="L56" i="1" s="1"/>
  <c r="N56" i="1" s="1"/>
  <c r="P56" i="1" s="1"/>
  <c r="R56" i="1" s="1"/>
  <c r="H46" i="1"/>
  <c r="J46" i="1" s="1"/>
  <c r="L46" i="1" s="1"/>
  <c r="N46" i="1" s="1"/>
  <c r="P46" i="1" s="1"/>
  <c r="R46" i="1" s="1"/>
  <c r="H35" i="1"/>
  <c r="J35" i="1" s="1"/>
  <c r="L35" i="1" s="1"/>
  <c r="N35" i="1" s="1"/>
  <c r="P35" i="1" s="1"/>
  <c r="R35" i="1" s="1"/>
  <c r="H429" i="1"/>
  <c r="J429" i="1" s="1"/>
  <c r="L429" i="1" s="1"/>
  <c r="N429" i="1" s="1"/>
  <c r="H431" i="1"/>
  <c r="J431" i="1" s="1"/>
  <c r="L431" i="1" s="1"/>
  <c r="N431" i="1" s="1"/>
  <c r="H419" i="1"/>
  <c r="J419" i="1" s="1"/>
  <c r="L419" i="1" s="1"/>
  <c r="N419" i="1" s="1"/>
  <c r="P419" i="1" s="1"/>
  <c r="H417" i="1"/>
  <c r="J417" i="1" s="1"/>
  <c r="L417" i="1" s="1"/>
  <c r="N417" i="1" s="1"/>
  <c r="P417" i="1" s="1"/>
  <c r="H541" i="1"/>
  <c r="H537" i="1"/>
  <c r="J537" i="1" s="1"/>
  <c r="L537" i="1" s="1"/>
  <c r="H527" i="1"/>
  <c r="H524" i="1"/>
  <c r="J524" i="1" s="1"/>
  <c r="L524" i="1" s="1"/>
  <c r="H166" i="1"/>
  <c r="H544" i="1"/>
  <c r="J544" i="1" s="1"/>
  <c r="L544" i="1" s="1"/>
  <c r="H157" i="1"/>
  <c r="J157" i="1" s="1"/>
  <c r="L157" i="1" s="1"/>
  <c r="N157" i="1" s="1"/>
  <c r="P157" i="1" s="1"/>
  <c r="R157" i="1" s="1"/>
  <c r="H155" i="1"/>
  <c r="J155" i="1" s="1"/>
  <c r="L155" i="1" s="1"/>
  <c r="N155" i="1" s="1"/>
  <c r="P155" i="1" s="1"/>
  <c r="R155" i="1" s="1"/>
  <c r="H453" i="1"/>
  <c r="H323" i="1"/>
  <c r="J323" i="1" s="1"/>
  <c r="L323" i="1" s="1"/>
  <c r="N323" i="1" s="1"/>
  <c r="P323" i="1" s="1"/>
  <c r="H260" i="1"/>
  <c r="H406" i="1"/>
  <c r="J406" i="1" s="1"/>
  <c r="L406" i="1" s="1"/>
  <c r="N406" i="1" s="1"/>
  <c r="P406" i="1" s="1"/>
  <c r="H554" i="1"/>
  <c r="J554" i="1" s="1"/>
  <c r="L554" i="1" s="1"/>
  <c r="H505" i="1"/>
  <c r="J505" i="1" s="1"/>
  <c r="L505" i="1" s="1"/>
  <c r="N505" i="1" s="1"/>
  <c r="H502" i="1"/>
  <c r="J502" i="1" s="1"/>
  <c r="L502" i="1" s="1"/>
  <c r="N502" i="1" s="1"/>
  <c r="I281" i="1" l="1"/>
  <c r="I265" i="1"/>
  <c r="I243" i="1" s="1"/>
  <c r="I408" i="1"/>
  <c r="K558" i="1"/>
  <c r="I362" i="1"/>
  <c r="I29" i="1"/>
  <c r="H259" i="1"/>
  <c r="J259" i="1" s="1"/>
  <c r="L259" i="1" s="1"/>
  <c r="N259" i="1" s="1"/>
  <c r="P259" i="1" s="1"/>
  <c r="J260" i="1"/>
  <c r="L260" i="1" s="1"/>
  <c r="N260" i="1" s="1"/>
  <c r="P260" i="1" s="1"/>
  <c r="H452" i="1"/>
  <c r="J452" i="1" s="1"/>
  <c r="L452" i="1" s="1"/>
  <c r="N452" i="1" s="1"/>
  <c r="J453" i="1"/>
  <c r="L453" i="1" s="1"/>
  <c r="N453" i="1" s="1"/>
  <c r="H165" i="1"/>
  <c r="J165" i="1" s="1"/>
  <c r="L165" i="1" s="1"/>
  <c r="N165" i="1" s="1"/>
  <c r="P165" i="1" s="1"/>
  <c r="R165" i="1" s="1"/>
  <c r="J166" i="1"/>
  <c r="L166" i="1" s="1"/>
  <c r="N166" i="1" s="1"/>
  <c r="P166" i="1" s="1"/>
  <c r="R166" i="1" s="1"/>
  <c r="H526" i="1"/>
  <c r="J526" i="1" s="1"/>
  <c r="L526" i="1" s="1"/>
  <c r="J527" i="1"/>
  <c r="L527" i="1" s="1"/>
  <c r="H540" i="1"/>
  <c r="J540" i="1" s="1"/>
  <c r="L540" i="1" s="1"/>
  <c r="J541" i="1"/>
  <c r="L541" i="1" s="1"/>
  <c r="I466" i="1"/>
  <c r="H428" i="1"/>
  <c r="J428" i="1" s="1"/>
  <c r="L428" i="1" s="1"/>
  <c r="N428" i="1" s="1"/>
  <c r="H416" i="1"/>
  <c r="J416" i="1" s="1"/>
  <c r="L416" i="1" s="1"/>
  <c r="N416" i="1" s="1"/>
  <c r="P416" i="1" s="1"/>
  <c r="H154" i="1"/>
  <c r="J154" i="1" s="1"/>
  <c r="L154" i="1" s="1"/>
  <c r="N154" i="1" s="1"/>
  <c r="P154" i="1" s="1"/>
  <c r="R154" i="1" s="1"/>
  <c r="H552" i="1"/>
  <c r="J552" i="1" s="1"/>
  <c r="L552" i="1" s="1"/>
  <c r="H546" i="1"/>
  <c r="J546" i="1" s="1"/>
  <c r="L546" i="1" s="1"/>
  <c r="H536" i="1"/>
  <c r="J536" i="1" s="1"/>
  <c r="L536" i="1" s="1"/>
  <c r="H534" i="1"/>
  <c r="J534" i="1" s="1"/>
  <c r="L534" i="1" s="1"/>
  <c r="H530" i="1"/>
  <c r="J530" i="1" s="1"/>
  <c r="L530" i="1" s="1"/>
  <c r="H521" i="1"/>
  <c r="H517" i="1"/>
  <c r="J517" i="1" s="1"/>
  <c r="L517" i="1" s="1"/>
  <c r="H514" i="1"/>
  <c r="J514" i="1" s="1"/>
  <c r="L514" i="1" s="1"/>
  <c r="H508" i="1"/>
  <c r="J508" i="1" s="1"/>
  <c r="L508" i="1" s="1"/>
  <c r="N508" i="1" s="1"/>
  <c r="H499" i="1"/>
  <c r="J499" i="1" s="1"/>
  <c r="L499" i="1" s="1"/>
  <c r="N499" i="1" s="1"/>
  <c r="H494" i="1"/>
  <c r="J494" i="1" s="1"/>
  <c r="L494" i="1" s="1"/>
  <c r="N494" i="1" s="1"/>
  <c r="H490" i="1"/>
  <c r="J490" i="1" s="1"/>
  <c r="L490" i="1" s="1"/>
  <c r="N490" i="1" s="1"/>
  <c r="H487" i="1"/>
  <c r="J487" i="1" s="1"/>
  <c r="L487" i="1" s="1"/>
  <c r="N487" i="1" s="1"/>
  <c r="H484" i="1"/>
  <c r="J484" i="1" s="1"/>
  <c r="L484" i="1" s="1"/>
  <c r="N484" i="1" s="1"/>
  <c r="H481" i="1"/>
  <c r="J481" i="1" s="1"/>
  <c r="L481" i="1" s="1"/>
  <c r="N481" i="1" s="1"/>
  <c r="H478" i="1"/>
  <c r="J478" i="1" s="1"/>
  <c r="L478" i="1" s="1"/>
  <c r="N478" i="1" s="1"/>
  <c r="H475" i="1"/>
  <c r="J475" i="1" s="1"/>
  <c r="L475" i="1" s="1"/>
  <c r="N475" i="1" s="1"/>
  <c r="H473" i="1"/>
  <c r="J473" i="1" s="1"/>
  <c r="L473" i="1" s="1"/>
  <c r="N473" i="1" s="1"/>
  <c r="H468" i="1"/>
  <c r="H464" i="1"/>
  <c r="J464" i="1" s="1"/>
  <c r="L464" i="1" s="1"/>
  <c r="N464" i="1" s="1"/>
  <c r="H460" i="1"/>
  <c r="J460" i="1" s="1"/>
  <c r="L460" i="1" s="1"/>
  <c r="N460" i="1" s="1"/>
  <c r="H456" i="1"/>
  <c r="H426" i="1"/>
  <c r="H422" i="1"/>
  <c r="J422" i="1" s="1"/>
  <c r="L422" i="1" s="1"/>
  <c r="N422" i="1" s="1"/>
  <c r="P422" i="1" s="1"/>
  <c r="H410" i="1"/>
  <c r="J410" i="1" s="1"/>
  <c r="L410" i="1" s="1"/>
  <c r="N410" i="1" s="1"/>
  <c r="P410" i="1" s="1"/>
  <c r="H403" i="1"/>
  <c r="H400" i="1"/>
  <c r="J400" i="1" s="1"/>
  <c r="L400" i="1" s="1"/>
  <c r="N400" i="1" s="1"/>
  <c r="P400" i="1" s="1"/>
  <c r="H396" i="1"/>
  <c r="H393" i="1"/>
  <c r="J393" i="1" s="1"/>
  <c r="L393" i="1" s="1"/>
  <c r="N393" i="1" s="1"/>
  <c r="P393" i="1" s="1"/>
  <c r="H390" i="1"/>
  <c r="J390" i="1" s="1"/>
  <c r="L390" i="1" s="1"/>
  <c r="N390" i="1" s="1"/>
  <c r="P390" i="1" s="1"/>
  <c r="H387" i="1"/>
  <c r="H382" i="1"/>
  <c r="J382" i="1" s="1"/>
  <c r="L382" i="1" s="1"/>
  <c r="N382" i="1" s="1"/>
  <c r="P382" i="1" s="1"/>
  <c r="H380" i="1"/>
  <c r="J380" i="1" s="1"/>
  <c r="L380" i="1" s="1"/>
  <c r="N380" i="1" s="1"/>
  <c r="P380" i="1" s="1"/>
  <c r="H377" i="1"/>
  <c r="J377" i="1" s="1"/>
  <c r="L377" i="1" s="1"/>
  <c r="N377" i="1" s="1"/>
  <c r="P377" i="1" s="1"/>
  <c r="H374" i="1"/>
  <c r="J374" i="1" s="1"/>
  <c r="L374" i="1" s="1"/>
  <c r="N374" i="1" s="1"/>
  <c r="P374" i="1" s="1"/>
  <c r="H368" i="1"/>
  <c r="J368" i="1" s="1"/>
  <c r="L368" i="1" s="1"/>
  <c r="N368" i="1" s="1"/>
  <c r="P368" i="1" s="1"/>
  <c r="H366" i="1"/>
  <c r="J366" i="1" s="1"/>
  <c r="L366" i="1" s="1"/>
  <c r="N366" i="1" s="1"/>
  <c r="P366" i="1" s="1"/>
  <c r="H364" i="1"/>
  <c r="J364" i="1" s="1"/>
  <c r="L364" i="1" s="1"/>
  <c r="N364" i="1" s="1"/>
  <c r="P364" i="1" s="1"/>
  <c r="H357" i="1"/>
  <c r="H332" i="1"/>
  <c r="J332" i="1" s="1"/>
  <c r="L332" i="1" s="1"/>
  <c r="N332" i="1" s="1"/>
  <c r="P332" i="1" s="1"/>
  <c r="H330" i="1"/>
  <c r="J330" i="1" s="1"/>
  <c r="L330" i="1" s="1"/>
  <c r="N330" i="1" s="1"/>
  <c r="P330" i="1" s="1"/>
  <c r="H327" i="1"/>
  <c r="J327" i="1" s="1"/>
  <c r="L327" i="1" s="1"/>
  <c r="N327" i="1" s="1"/>
  <c r="P327" i="1" s="1"/>
  <c r="H317" i="1"/>
  <c r="H312" i="1"/>
  <c r="J312" i="1" s="1"/>
  <c r="L312" i="1" s="1"/>
  <c r="N312" i="1" s="1"/>
  <c r="P312" i="1" s="1"/>
  <c r="H306" i="1"/>
  <c r="J306" i="1" s="1"/>
  <c r="L306" i="1" s="1"/>
  <c r="N306" i="1" s="1"/>
  <c r="P306" i="1" s="1"/>
  <c r="H304" i="1"/>
  <c r="J304" i="1" s="1"/>
  <c r="L304" i="1" s="1"/>
  <c r="N304" i="1" s="1"/>
  <c r="P304" i="1" s="1"/>
  <c r="H302" i="1"/>
  <c r="J302" i="1" s="1"/>
  <c r="L302" i="1" s="1"/>
  <c r="N302" i="1" s="1"/>
  <c r="P302" i="1" s="1"/>
  <c r="H300" i="1"/>
  <c r="J300" i="1" s="1"/>
  <c r="L300" i="1" s="1"/>
  <c r="N300" i="1" s="1"/>
  <c r="P300" i="1" s="1"/>
  <c r="H291" i="1"/>
  <c r="J291" i="1" s="1"/>
  <c r="L291" i="1" s="1"/>
  <c r="N291" i="1" s="1"/>
  <c r="P291" i="1" s="1"/>
  <c r="H287" i="1"/>
  <c r="J287" i="1" s="1"/>
  <c r="L287" i="1" s="1"/>
  <c r="N287" i="1" s="1"/>
  <c r="P287" i="1" s="1"/>
  <c r="H283" i="1"/>
  <c r="H279" i="1"/>
  <c r="J279" i="1" s="1"/>
  <c r="L279" i="1" s="1"/>
  <c r="N279" i="1" s="1"/>
  <c r="P279" i="1" s="1"/>
  <c r="H277" i="1"/>
  <c r="J277" i="1" s="1"/>
  <c r="L277" i="1" s="1"/>
  <c r="N277" i="1" s="1"/>
  <c r="P277" i="1" s="1"/>
  <c r="H274" i="1"/>
  <c r="J274" i="1" s="1"/>
  <c r="L274" i="1" s="1"/>
  <c r="N274" i="1" s="1"/>
  <c r="P274" i="1" s="1"/>
  <c r="H272" i="1"/>
  <c r="J272" i="1" s="1"/>
  <c r="L272" i="1" s="1"/>
  <c r="N272" i="1" s="1"/>
  <c r="P272" i="1" s="1"/>
  <c r="H269" i="1"/>
  <c r="J269" i="1" s="1"/>
  <c r="L269" i="1" s="1"/>
  <c r="N269" i="1" s="1"/>
  <c r="P269" i="1" s="1"/>
  <c r="H267" i="1"/>
  <c r="J267" i="1" s="1"/>
  <c r="L267" i="1" s="1"/>
  <c r="N267" i="1" s="1"/>
  <c r="P267" i="1" s="1"/>
  <c r="H263" i="1"/>
  <c r="H254" i="1"/>
  <c r="H251" i="1"/>
  <c r="J251" i="1" s="1"/>
  <c r="L251" i="1" s="1"/>
  <c r="N251" i="1" s="1"/>
  <c r="P251" i="1" s="1"/>
  <c r="H247" i="1"/>
  <c r="J247" i="1" s="1"/>
  <c r="L247" i="1" s="1"/>
  <c r="N247" i="1" s="1"/>
  <c r="P247" i="1" s="1"/>
  <c r="H245" i="1"/>
  <c r="J245" i="1" s="1"/>
  <c r="L245" i="1" s="1"/>
  <c r="N245" i="1" s="1"/>
  <c r="P245" i="1" s="1"/>
  <c r="H240" i="1"/>
  <c r="H235" i="1"/>
  <c r="H232" i="1"/>
  <c r="J232" i="1" s="1"/>
  <c r="L232" i="1" s="1"/>
  <c r="N232" i="1" s="1"/>
  <c r="P232" i="1" s="1"/>
  <c r="H230" i="1"/>
  <c r="J230" i="1" s="1"/>
  <c r="L230" i="1" s="1"/>
  <c r="N230" i="1" s="1"/>
  <c r="P230" i="1" s="1"/>
  <c r="H228" i="1"/>
  <c r="J228" i="1" s="1"/>
  <c r="L228" i="1" s="1"/>
  <c r="N228" i="1" s="1"/>
  <c r="P228" i="1" s="1"/>
  <c r="H226" i="1"/>
  <c r="J226" i="1" s="1"/>
  <c r="L226" i="1" s="1"/>
  <c r="N226" i="1" s="1"/>
  <c r="P226" i="1" s="1"/>
  <c r="H223" i="1"/>
  <c r="J223" i="1" s="1"/>
  <c r="L223" i="1" s="1"/>
  <c r="N223" i="1" s="1"/>
  <c r="P223" i="1" s="1"/>
  <c r="H214" i="1"/>
  <c r="J214" i="1" s="1"/>
  <c r="L214" i="1" s="1"/>
  <c r="N214" i="1" s="1"/>
  <c r="P214" i="1" s="1"/>
  <c r="H210" i="1"/>
  <c r="J210" i="1" s="1"/>
  <c r="L210" i="1" s="1"/>
  <c r="N210" i="1" s="1"/>
  <c r="P210" i="1" s="1"/>
  <c r="H206" i="1"/>
  <c r="H202" i="1"/>
  <c r="H199" i="1"/>
  <c r="H196" i="1"/>
  <c r="H193" i="1"/>
  <c r="J193" i="1" s="1"/>
  <c r="L193" i="1" s="1"/>
  <c r="N193" i="1" s="1"/>
  <c r="P193" i="1" s="1"/>
  <c r="R193" i="1" s="1"/>
  <c r="H190" i="1"/>
  <c r="H186" i="1"/>
  <c r="J186" i="1" s="1"/>
  <c r="L186" i="1" s="1"/>
  <c r="N186" i="1" s="1"/>
  <c r="P186" i="1" s="1"/>
  <c r="R186" i="1" s="1"/>
  <c r="H183" i="1"/>
  <c r="H177" i="1"/>
  <c r="J177" i="1" s="1"/>
  <c r="L177" i="1" s="1"/>
  <c r="N177" i="1" s="1"/>
  <c r="P177" i="1" s="1"/>
  <c r="R177" i="1" s="1"/>
  <c r="H175" i="1"/>
  <c r="J175" i="1" s="1"/>
  <c r="L175" i="1" s="1"/>
  <c r="N175" i="1" s="1"/>
  <c r="P175" i="1" s="1"/>
  <c r="R175" i="1" s="1"/>
  <c r="H163" i="1"/>
  <c r="H146" i="1"/>
  <c r="J146" i="1" s="1"/>
  <c r="L146" i="1" s="1"/>
  <c r="N146" i="1" s="1"/>
  <c r="P146" i="1" s="1"/>
  <c r="R146" i="1" s="1"/>
  <c r="H144" i="1"/>
  <c r="J144" i="1" s="1"/>
  <c r="L144" i="1" s="1"/>
  <c r="N144" i="1" s="1"/>
  <c r="P144" i="1" s="1"/>
  <c r="R144" i="1" s="1"/>
  <c r="H131" i="1"/>
  <c r="H126" i="1"/>
  <c r="H121" i="1"/>
  <c r="J121" i="1" s="1"/>
  <c r="L121" i="1" s="1"/>
  <c r="N121" i="1" s="1"/>
  <c r="P121" i="1" s="1"/>
  <c r="R121" i="1" s="1"/>
  <c r="H116" i="1"/>
  <c r="J116" i="1" s="1"/>
  <c r="L116" i="1" s="1"/>
  <c r="N116" i="1" s="1"/>
  <c r="P116" i="1" s="1"/>
  <c r="R116" i="1" s="1"/>
  <c r="H112" i="1"/>
  <c r="H107" i="1"/>
  <c r="J107" i="1" s="1"/>
  <c r="L107" i="1" s="1"/>
  <c r="N107" i="1" s="1"/>
  <c r="P107" i="1" s="1"/>
  <c r="R107" i="1" s="1"/>
  <c r="H105" i="1"/>
  <c r="J105" i="1" s="1"/>
  <c r="L105" i="1" s="1"/>
  <c r="N105" i="1" s="1"/>
  <c r="P105" i="1" s="1"/>
  <c r="R105" i="1" s="1"/>
  <c r="H92" i="1"/>
  <c r="J92" i="1" s="1"/>
  <c r="L92" i="1" s="1"/>
  <c r="N92" i="1" s="1"/>
  <c r="P92" i="1" s="1"/>
  <c r="R92" i="1" s="1"/>
  <c r="H90" i="1"/>
  <c r="J90" i="1" s="1"/>
  <c r="L90" i="1" s="1"/>
  <c r="N90" i="1" s="1"/>
  <c r="P90" i="1" s="1"/>
  <c r="R90" i="1" s="1"/>
  <c r="H88" i="1"/>
  <c r="J88" i="1" s="1"/>
  <c r="L88" i="1" s="1"/>
  <c r="N88" i="1" s="1"/>
  <c r="P88" i="1" s="1"/>
  <c r="R88" i="1" s="1"/>
  <c r="H85" i="1"/>
  <c r="J85" i="1" s="1"/>
  <c r="L85" i="1" s="1"/>
  <c r="N85" i="1" s="1"/>
  <c r="P85" i="1" s="1"/>
  <c r="R85" i="1" s="1"/>
  <c r="H80" i="1"/>
  <c r="J80" i="1" s="1"/>
  <c r="L80" i="1" s="1"/>
  <c r="N80" i="1" s="1"/>
  <c r="P80" i="1" s="1"/>
  <c r="R80" i="1" s="1"/>
  <c r="H68" i="1"/>
  <c r="J68" i="1" s="1"/>
  <c r="L68" i="1" s="1"/>
  <c r="N68" i="1" s="1"/>
  <c r="P68" i="1" s="1"/>
  <c r="R68" i="1" s="1"/>
  <c r="H49" i="1"/>
  <c r="J49" i="1" s="1"/>
  <c r="L49" i="1" s="1"/>
  <c r="N49" i="1" s="1"/>
  <c r="P49" i="1" s="1"/>
  <c r="R49" i="1" s="1"/>
  <c r="H37" i="1"/>
  <c r="J37" i="1" s="1"/>
  <c r="L37" i="1" s="1"/>
  <c r="N37" i="1" s="1"/>
  <c r="P37" i="1" s="1"/>
  <c r="R37" i="1" s="1"/>
  <c r="H31" i="1"/>
  <c r="J31" i="1" s="1"/>
  <c r="L31" i="1" s="1"/>
  <c r="N31" i="1" s="1"/>
  <c r="P31" i="1" s="1"/>
  <c r="R31" i="1" s="1"/>
  <c r="I558" i="1" l="1"/>
  <c r="H239" i="1"/>
  <c r="J239" i="1" s="1"/>
  <c r="L239" i="1" s="1"/>
  <c r="N239" i="1" s="1"/>
  <c r="P239" i="1" s="1"/>
  <c r="J240" i="1"/>
  <c r="L240" i="1" s="1"/>
  <c r="N240" i="1" s="1"/>
  <c r="P240" i="1" s="1"/>
  <c r="H253" i="1"/>
  <c r="J253" i="1" s="1"/>
  <c r="L253" i="1" s="1"/>
  <c r="N253" i="1" s="1"/>
  <c r="P253" i="1" s="1"/>
  <c r="J254" i="1"/>
  <c r="L254" i="1" s="1"/>
  <c r="N254" i="1" s="1"/>
  <c r="P254" i="1" s="1"/>
  <c r="H282" i="1"/>
  <c r="J282" i="1" s="1"/>
  <c r="L282" i="1" s="1"/>
  <c r="N282" i="1" s="1"/>
  <c r="P282" i="1" s="1"/>
  <c r="J283" i="1"/>
  <c r="L283" i="1" s="1"/>
  <c r="N283" i="1" s="1"/>
  <c r="P283" i="1" s="1"/>
  <c r="H316" i="1"/>
  <c r="J316" i="1" s="1"/>
  <c r="L316" i="1" s="1"/>
  <c r="N316" i="1" s="1"/>
  <c r="P316" i="1" s="1"/>
  <c r="J317" i="1"/>
  <c r="L317" i="1" s="1"/>
  <c r="N317" i="1" s="1"/>
  <c r="P317" i="1" s="1"/>
  <c r="H467" i="1"/>
  <c r="J467" i="1" s="1"/>
  <c r="L467" i="1" s="1"/>
  <c r="N467" i="1" s="1"/>
  <c r="J468" i="1"/>
  <c r="L468" i="1" s="1"/>
  <c r="N468" i="1" s="1"/>
  <c r="H125" i="1"/>
  <c r="J125" i="1" s="1"/>
  <c r="L125" i="1" s="1"/>
  <c r="N125" i="1" s="1"/>
  <c r="P125" i="1" s="1"/>
  <c r="R125" i="1" s="1"/>
  <c r="J126" i="1"/>
  <c r="L126" i="1" s="1"/>
  <c r="N126" i="1" s="1"/>
  <c r="P126" i="1" s="1"/>
  <c r="R126" i="1" s="1"/>
  <c r="H205" i="1"/>
  <c r="J205" i="1" s="1"/>
  <c r="L205" i="1" s="1"/>
  <c r="N205" i="1" s="1"/>
  <c r="P205" i="1" s="1"/>
  <c r="J206" i="1"/>
  <c r="L206" i="1" s="1"/>
  <c r="N206" i="1" s="1"/>
  <c r="P206" i="1" s="1"/>
  <c r="H234" i="1"/>
  <c r="J234" i="1" s="1"/>
  <c r="L234" i="1" s="1"/>
  <c r="N234" i="1" s="1"/>
  <c r="P234" i="1" s="1"/>
  <c r="J235" i="1"/>
  <c r="L235" i="1" s="1"/>
  <c r="N235" i="1" s="1"/>
  <c r="P235" i="1" s="1"/>
  <c r="H520" i="1"/>
  <c r="J520" i="1" s="1"/>
  <c r="L520" i="1" s="1"/>
  <c r="J521" i="1"/>
  <c r="L521" i="1" s="1"/>
  <c r="H111" i="1"/>
  <c r="J112" i="1"/>
  <c r="L112" i="1" s="1"/>
  <c r="N112" i="1" s="1"/>
  <c r="P112" i="1" s="1"/>
  <c r="R112" i="1" s="1"/>
  <c r="H182" i="1"/>
  <c r="J182" i="1" s="1"/>
  <c r="L182" i="1" s="1"/>
  <c r="N182" i="1" s="1"/>
  <c r="P182" i="1" s="1"/>
  <c r="R182" i="1" s="1"/>
  <c r="J183" i="1"/>
  <c r="L183" i="1" s="1"/>
  <c r="N183" i="1" s="1"/>
  <c r="P183" i="1" s="1"/>
  <c r="R183" i="1" s="1"/>
  <c r="H195" i="1"/>
  <c r="J195" i="1" s="1"/>
  <c r="L195" i="1" s="1"/>
  <c r="N195" i="1" s="1"/>
  <c r="P195" i="1" s="1"/>
  <c r="J196" i="1"/>
  <c r="L196" i="1" s="1"/>
  <c r="N196" i="1" s="1"/>
  <c r="P196" i="1" s="1"/>
  <c r="H201" i="1"/>
  <c r="J201" i="1" s="1"/>
  <c r="L201" i="1" s="1"/>
  <c r="N201" i="1" s="1"/>
  <c r="P201" i="1" s="1"/>
  <c r="J202" i="1"/>
  <c r="L202" i="1" s="1"/>
  <c r="N202" i="1" s="1"/>
  <c r="P202" i="1" s="1"/>
  <c r="H356" i="1"/>
  <c r="J357" i="1"/>
  <c r="L357" i="1" s="1"/>
  <c r="N357" i="1" s="1"/>
  <c r="P357" i="1" s="1"/>
  <c r="H386" i="1"/>
  <c r="J386" i="1" s="1"/>
  <c r="L386" i="1" s="1"/>
  <c r="N386" i="1" s="1"/>
  <c r="P386" i="1" s="1"/>
  <c r="J387" i="1"/>
  <c r="L387" i="1" s="1"/>
  <c r="N387" i="1" s="1"/>
  <c r="P387" i="1" s="1"/>
  <c r="H425" i="1"/>
  <c r="J425" i="1" s="1"/>
  <c r="L425" i="1" s="1"/>
  <c r="N425" i="1" s="1"/>
  <c r="P425" i="1" s="1"/>
  <c r="J426" i="1"/>
  <c r="L426" i="1" s="1"/>
  <c r="N426" i="1" s="1"/>
  <c r="P426" i="1" s="1"/>
  <c r="H130" i="1"/>
  <c r="J130" i="1" s="1"/>
  <c r="L130" i="1" s="1"/>
  <c r="N130" i="1" s="1"/>
  <c r="P130" i="1" s="1"/>
  <c r="R130" i="1" s="1"/>
  <c r="J131" i="1"/>
  <c r="L131" i="1" s="1"/>
  <c r="N131" i="1" s="1"/>
  <c r="P131" i="1" s="1"/>
  <c r="R131" i="1" s="1"/>
  <c r="H189" i="1"/>
  <c r="J189" i="1" s="1"/>
  <c r="L189" i="1" s="1"/>
  <c r="N189" i="1" s="1"/>
  <c r="P189" i="1" s="1"/>
  <c r="R189" i="1" s="1"/>
  <c r="J190" i="1"/>
  <c r="L190" i="1" s="1"/>
  <c r="N190" i="1" s="1"/>
  <c r="P190" i="1" s="1"/>
  <c r="R190" i="1" s="1"/>
  <c r="H162" i="1"/>
  <c r="J162" i="1" s="1"/>
  <c r="L162" i="1" s="1"/>
  <c r="N162" i="1" s="1"/>
  <c r="P162" i="1" s="1"/>
  <c r="R162" i="1" s="1"/>
  <c r="J163" i="1"/>
  <c r="L163" i="1" s="1"/>
  <c r="N163" i="1" s="1"/>
  <c r="P163" i="1" s="1"/>
  <c r="R163" i="1" s="1"/>
  <c r="H198" i="1"/>
  <c r="J198" i="1" s="1"/>
  <c r="L198" i="1" s="1"/>
  <c r="N198" i="1" s="1"/>
  <c r="P198" i="1" s="1"/>
  <c r="J199" i="1"/>
  <c r="L199" i="1" s="1"/>
  <c r="N199" i="1" s="1"/>
  <c r="P199" i="1" s="1"/>
  <c r="H262" i="1"/>
  <c r="J262" i="1" s="1"/>
  <c r="L262" i="1" s="1"/>
  <c r="N262" i="1" s="1"/>
  <c r="P262" i="1" s="1"/>
  <c r="J263" i="1"/>
  <c r="L263" i="1" s="1"/>
  <c r="N263" i="1" s="1"/>
  <c r="P263" i="1" s="1"/>
  <c r="H395" i="1"/>
  <c r="J395" i="1" s="1"/>
  <c r="L395" i="1" s="1"/>
  <c r="N395" i="1" s="1"/>
  <c r="P395" i="1" s="1"/>
  <c r="J396" i="1"/>
  <c r="L396" i="1" s="1"/>
  <c r="N396" i="1" s="1"/>
  <c r="P396" i="1" s="1"/>
  <c r="H402" i="1"/>
  <c r="J402" i="1" s="1"/>
  <c r="L402" i="1" s="1"/>
  <c r="N402" i="1" s="1"/>
  <c r="P402" i="1" s="1"/>
  <c r="J403" i="1"/>
  <c r="L403" i="1" s="1"/>
  <c r="N403" i="1" s="1"/>
  <c r="P403" i="1" s="1"/>
  <c r="H455" i="1"/>
  <c r="J456" i="1"/>
  <c r="L456" i="1" s="1"/>
  <c r="N456" i="1" s="1"/>
  <c r="H299" i="1"/>
  <c r="J299" i="1" s="1"/>
  <c r="L299" i="1" s="1"/>
  <c r="N299" i="1" s="1"/>
  <c r="P299" i="1" s="1"/>
  <c r="H30" i="1"/>
  <c r="J30" i="1" s="1"/>
  <c r="L30" i="1" s="1"/>
  <c r="N30" i="1" s="1"/>
  <c r="P30" i="1" s="1"/>
  <c r="R30" i="1" s="1"/>
  <c r="H409" i="1"/>
  <c r="J409" i="1" s="1"/>
  <c r="L409" i="1" s="1"/>
  <c r="N409" i="1" s="1"/>
  <c r="P409" i="1" s="1"/>
  <c r="H501" i="1"/>
  <c r="J501" i="1" s="1"/>
  <c r="L501" i="1" s="1"/>
  <c r="N501" i="1" s="1"/>
  <c r="H143" i="1"/>
  <c r="H543" i="1"/>
  <c r="J543" i="1" s="1"/>
  <c r="L543" i="1" s="1"/>
  <c r="H266" i="1"/>
  <c r="J266" i="1" s="1"/>
  <c r="L266" i="1" s="1"/>
  <c r="N266" i="1" s="1"/>
  <c r="P266" i="1" s="1"/>
  <c r="H244" i="1"/>
  <c r="J244" i="1" s="1"/>
  <c r="L244" i="1" s="1"/>
  <c r="N244" i="1" s="1"/>
  <c r="P244" i="1" s="1"/>
  <c r="H213" i="1"/>
  <c r="J213" i="1" s="1"/>
  <c r="L213" i="1" s="1"/>
  <c r="N213" i="1" s="1"/>
  <c r="P213" i="1" s="1"/>
  <c r="H271" i="1"/>
  <c r="J271" i="1" s="1"/>
  <c r="L271" i="1" s="1"/>
  <c r="N271" i="1" s="1"/>
  <c r="P271" i="1" s="1"/>
  <c r="H174" i="1"/>
  <c r="J174" i="1" s="1"/>
  <c r="L174" i="1" s="1"/>
  <c r="N174" i="1" s="1"/>
  <c r="P174" i="1" s="1"/>
  <c r="R174" i="1" s="1"/>
  <c r="H498" i="1"/>
  <c r="J498" i="1" s="1"/>
  <c r="L498" i="1" s="1"/>
  <c r="N498" i="1" s="1"/>
  <c r="H104" i="1"/>
  <c r="H399" i="1"/>
  <c r="J399" i="1" s="1"/>
  <c r="L399" i="1" s="1"/>
  <c r="N399" i="1" s="1"/>
  <c r="P399" i="1" s="1"/>
  <c r="H459" i="1"/>
  <c r="J459" i="1" s="1"/>
  <c r="L459" i="1" s="1"/>
  <c r="N459" i="1" s="1"/>
  <c r="H363" i="1"/>
  <c r="J363" i="1" s="1"/>
  <c r="L363" i="1" s="1"/>
  <c r="N363" i="1" s="1"/>
  <c r="P363" i="1" s="1"/>
  <c r="H276" i="1"/>
  <c r="J276" i="1" s="1"/>
  <c r="L276" i="1" s="1"/>
  <c r="N276" i="1" s="1"/>
  <c r="P276" i="1" s="1"/>
  <c r="H326" i="1"/>
  <c r="J326" i="1" s="1"/>
  <c r="L326" i="1" s="1"/>
  <c r="N326" i="1" s="1"/>
  <c r="P326" i="1" s="1"/>
  <c r="H392" i="1"/>
  <c r="J392" i="1" s="1"/>
  <c r="L392" i="1" s="1"/>
  <c r="N392" i="1" s="1"/>
  <c r="P392" i="1" s="1"/>
  <c r="H286" i="1"/>
  <c r="J286" i="1" s="1"/>
  <c r="L286" i="1" s="1"/>
  <c r="N286" i="1" s="1"/>
  <c r="P286" i="1" s="1"/>
  <c r="H405" i="1"/>
  <c r="J405" i="1" s="1"/>
  <c r="L405" i="1" s="1"/>
  <c r="N405" i="1" s="1"/>
  <c r="P405" i="1" s="1"/>
  <c r="H472" i="1"/>
  <c r="J472" i="1" s="1"/>
  <c r="L472" i="1" s="1"/>
  <c r="N472" i="1" s="1"/>
  <c r="H329" i="1"/>
  <c r="J329" i="1" s="1"/>
  <c r="L329" i="1" s="1"/>
  <c r="N329" i="1" s="1"/>
  <c r="P329" i="1" s="1"/>
  <c r="H493" i="1"/>
  <c r="J493" i="1" s="1"/>
  <c r="L493" i="1" s="1"/>
  <c r="N493" i="1" s="1"/>
  <c r="H529" i="1"/>
  <c r="J529" i="1" s="1"/>
  <c r="L529" i="1" s="1"/>
  <c r="H463" i="1"/>
  <c r="J463" i="1" s="1"/>
  <c r="L463" i="1" s="1"/>
  <c r="N463" i="1" s="1"/>
  <c r="H322" i="1"/>
  <c r="J322" i="1" s="1"/>
  <c r="L322" i="1" s="1"/>
  <c r="N322" i="1" s="1"/>
  <c r="P322" i="1" s="1"/>
  <c r="H389" i="1"/>
  <c r="J389" i="1" s="1"/>
  <c r="L389" i="1" s="1"/>
  <c r="N389" i="1" s="1"/>
  <c r="P389" i="1" s="1"/>
  <c r="H421" i="1"/>
  <c r="J421" i="1" s="1"/>
  <c r="L421" i="1" s="1"/>
  <c r="N421" i="1" s="1"/>
  <c r="P421" i="1" s="1"/>
  <c r="H533" i="1"/>
  <c r="H120" i="1"/>
  <c r="J120" i="1" s="1"/>
  <c r="L120" i="1" s="1"/>
  <c r="N120" i="1" s="1"/>
  <c r="P120" i="1" s="1"/>
  <c r="R120" i="1" s="1"/>
  <c r="H516" i="1"/>
  <c r="J516" i="1" s="1"/>
  <c r="L516" i="1" s="1"/>
  <c r="H115" i="1"/>
  <c r="J115" i="1" s="1"/>
  <c r="L115" i="1" s="1"/>
  <c r="N115" i="1" s="1"/>
  <c r="P115" i="1" s="1"/>
  <c r="R115" i="1" s="1"/>
  <c r="H185" i="1"/>
  <c r="J185" i="1" s="1"/>
  <c r="L185" i="1" s="1"/>
  <c r="N185" i="1" s="1"/>
  <c r="P185" i="1" s="1"/>
  <c r="R185" i="1" s="1"/>
  <c r="H192" i="1"/>
  <c r="J192" i="1" s="1"/>
  <c r="L192" i="1" s="1"/>
  <c r="N192" i="1" s="1"/>
  <c r="P192" i="1" s="1"/>
  <c r="R192" i="1" s="1"/>
  <c r="H209" i="1"/>
  <c r="J209" i="1" s="1"/>
  <c r="L209" i="1" s="1"/>
  <c r="N209" i="1" s="1"/>
  <c r="P209" i="1" s="1"/>
  <c r="H222" i="1"/>
  <c r="J222" i="1" s="1"/>
  <c r="L222" i="1" s="1"/>
  <c r="N222" i="1" s="1"/>
  <c r="P222" i="1" s="1"/>
  <c r="H373" i="1"/>
  <c r="J373" i="1" s="1"/>
  <c r="L373" i="1" s="1"/>
  <c r="N373" i="1" s="1"/>
  <c r="P373" i="1" s="1"/>
  <c r="H519" i="1" l="1"/>
  <c r="J519" i="1" s="1"/>
  <c r="L519" i="1" s="1"/>
  <c r="H65" i="1"/>
  <c r="J65" i="1" s="1"/>
  <c r="L65" i="1" s="1"/>
  <c r="N65" i="1" s="1"/>
  <c r="P65" i="1" s="1"/>
  <c r="R65" i="1" s="1"/>
  <c r="J104" i="1"/>
  <c r="L104" i="1" s="1"/>
  <c r="N104" i="1" s="1"/>
  <c r="P104" i="1" s="1"/>
  <c r="R104" i="1" s="1"/>
  <c r="H133" i="1"/>
  <c r="J133" i="1" s="1"/>
  <c r="L133" i="1" s="1"/>
  <c r="N133" i="1" s="1"/>
  <c r="P133" i="1" s="1"/>
  <c r="R133" i="1" s="1"/>
  <c r="J143" i="1"/>
  <c r="L143" i="1" s="1"/>
  <c r="N143" i="1" s="1"/>
  <c r="P143" i="1" s="1"/>
  <c r="R143" i="1" s="1"/>
  <c r="H532" i="1"/>
  <c r="J532" i="1" s="1"/>
  <c r="L532" i="1" s="1"/>
  <c r="J533" i="1"/>
  <c r="L533" i="1" s="1"/>
  <c r="H451" i="1"/>
  <c r="J455" i="1"/>
  <c r="L455" i="1" s="1"/>
  <c r="N455" i="1" s="1"/>
  <c r="H355" i="1"/>
  <c r="J355" i="1" s="1"/>
  <c r="L355" i="1" s="1"/>
  <c r="N355" i="1" s="1"/>
  <c r="P355" i="1" s="1"/>
  <c r="J356" i="1"/>
  <c r="L356" i="1" s="1"/>
  <c r="N356" i="1" s="1"/>
  <c r="P356" i="1" s="1"/>
  <c r="H110" i="1"/>
  <c r="J110" i="1" s="1"/>
  <c r="L110" i="1" s="1"/>
  <c r="N110" i="1" s="1"/>
  <c r="P110" i="1" s="1"/>
  <c r="R110" i="1" s="1"/>
  <c r="J111" i="1"/>
  <c r="L111" i="1" s="1"/>
  <c r="N111" i="1" s="1"/>
  <c r="P111" i="1" s="1"/>
  <c r="R111" i="1" s="1"/>
  <c r="H321" i="1"/>
  <c r="J321" i="1" s="1"/>
  <c r="L321" i="1" s="1"/>
  <c r="N321" i="1" s="1"/>
  <c r="P321" i="1" s="1"/>
  <c r="H204" i="1"/>
  <c r="J204" i="1" s="1"/>
  <c r="L204" i="1" s="1"/>
  <c r="N204" i="1" s="1"/>
  <c r="P204" i="1" s="1"/>
  <c r="H408" i="1"/>
  <c r="J408" i="1" s="1"/>
  <c r="L408" i="1" s="1"/>
  <c r="N408" i="1" s="1"/>
  <c r="P408" i="1" s="1"/>
  <c r="H265" i="1"/>
  <c r="H458" i="1"/>
  <c r="J458" i="1" s="1"/>
  <c r="L458" i="1" s="1"/>
  <c r="N458" i="1" s="1"/>
  <c r="H398" i="1"/>
  <c r="J398" i="1" s="1"/>
  <c r="L398" i="1" s="1"/>
  <c r="N398" i="1" s="1"/>
  <c r="P398" i="1" s="1"/>
  <c r="H173" i="1"/>
  <c r="J173" i="1" s="1"/>
  <c r="L173" i="1" s="1"/>
  <c r="N173" i="1" s="1"/>
  <c r="P173" i="1" s="1"/>
  <c r="R173" i="1" s="1"/>
  <c r="H281" i="1"/>
  <c r="J281" i="1" s="1"/>
  <c r="L281" i="1" s="1"/>
  <c r="N281" i="1" s="1"/>
  <c r="P281" i="1" s="1"/>
  <c r="H119" i="1"/>
  <c r="J119" i="1" s="1"/>
  <c r="L119" i="1" s="1"/>
  <c r="N119" i="1" s="1"/>
  <c r="P119" i="1" s="1"/>
  <c r="R119" i="1" s="1"/>
  <c r="H385" i="1"/>
  <c r="J385" i="1" s="1"/>
  <c r="L385" i="1" s="1"/>
  <c r="N385" i="1" s="1"/>
  <c r="P385" i="1" s="1"/>
  <c r="H124" i="1"/>
  <c r="J124" i="1" s="1"/>
  <c r="L124" i="1" s="1"/>
  <c r="N124" i="1" s="1"/>
  <c r="P124" i="1" s="1"/>
  <c r="R124" i="1" s="1"/>
  <c r="H221" i="1"/>
  <c r="J221" i="1" s="1"/>
  <c r="L221" i="1" s="1"/>
  <c r="N221" i="1" s="1"/>
  <c r="P221" i="1" s="1"/>
  <c r="H188" i="1"/>
  <c r="J188" i="1" s="1"/>
  <c r="L188" i="1" s="1"/>
  <c r="N188" i="1" s="1"/>
  <c r="P188" i="1" s="1"/>
  <c r="R188" i="1" s="1"/>
  <c r="H181" i="1"/>
  <c r="J181" i="1" s="1"/>
  <c r="L181" i="1" s="1"/>
  <c r="N181" i="1" s="1"/>
  <c r="P181" i="1" s="1"/>
  <c r="R181" i="1" s="1"/>
  <c r="H114" i="1"/>
  <c r="J114" i="1" s="1"/>
  <c r="L114" i="1" s="1"/>
  <c r="N114" i="1" s="1"/>
  <c r="P114" i="1" s="1"/>
  <c r="R114" i="1" s="1"/>
  <c r="H362" i="1"/>
  <c r="J362" i="1" s="1"/>
  <c r="L362" i="1" s="1"/>
  <c r="N362" i="1" s="1"/>
  <c r="P362" i="1" s="1"/>
  <c r="H466" i="1"/>
  <c r="J466" i="1" s="1"/>
  <c r="L466" i="1" s="1"/>
  <c r="N466" i="1" s="1"/>
  <c r="H462" i="1"/>
  <c r="J462" i="1" s="1"/>
  <c r="L462" i="1" s="1"/>
  <c r="N462" i="1" s="1"/>
  <c r="H29" i="1" l="1"/>
  <c r="J29" i="1" s="1"/>
  <c r="L29" i="1" s="1"/>
  <c r="N29" i="1" s="1"/>
  <c r="P29" i="1" s="1"/>
  <c r="R29" i="1" s="1"/>
  <c r="H243" i="1"/>
  <c r="J243" i="1" s="1"/>
  <c r="L243" i="1" s="1"/>
  <c r="N243" i="1" s="1"/>
  <c r="P243" i="1" s="1"/>
  <c r="J265" i="1"/>
  <c r="L265" i="1" s="1"/>
  <c r="N265" i="1" s="1"/>
  <c r="P265" i="1" s="1"/>
  <c r="J451" i="1"/>
  <c r="L451" i="1" s="1"/>
  <c r="N451" i="1" s="1"/>
  <c r="H433" i="1"/>
  <c r="J433" i="1" s="1"/>
  <c r="L433" i="1" s="1"/>
  <c r="N433" i="1" s="1"/>
  <c r="H109" i="1"/>
  <c r="H558" i="1" l="1"/>
  <c r="J558" i="1" s="1"/>
  <c r="L558" i="1" s="1"/>
  <c r="N558" i="1" s="1"/>
  <c r="P558" i="1" s="1"/>
  <c r="R558" i="1" s="1"/>
  <c r="J109" i="1"/>
  <c r="L109" i="1" s="1"/>
  <c r="N109" i="1" s="1"/>
  <c r="P109" i="1" s="1"/>
  <c r="R109" i="1" s="1"/>
  <c r="D25" i="2"/>
  <c r="C25" i="2"/>
  <c r="C10" i="2"/>
  <c r="E12" i="2"/>
  <c r="C15" i="2"/>
  <c r="C12" i="2"/>
  <c r="C6" i="2"/>
  <c r="D16" i="2" l="1"/>
  <c r="C16" i="2"/>
</calcChain>
</file>

<file path=xl/sharedStrings.xml><?xml version="1.0" encoding="utf-8"?>
<sst xmlns="http://schemas.openxmlformats.org/spreadsheetml/2006/main" count="1156" uniqueCount="573">
  <si>
    <t>№ 
п/п</t>
  </si>
  <si>
    <t>Наименование</t>
  </si>
  <si>
    <t>ЦСР</t>
  </si>
  <si>
    <t>ВР</t>
  </si>
  <si>
    <t>01 0 00 00000</t>
  </si>
  <si>
    <t>01 1 01 00000</t>
  </si>
  <si>
    <t>Предоставление субсидий бюджетным, 
автономным учреждениям и иным некоммерческим организациям</t>
  </si>
  <si>
    <t>01 1 01 60860</t>
  </si>
  <si>
    <t>01 1 01 00590</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</si>
  <si>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</si>
  <si>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</si>
  <si>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01 1 01 60820</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</si>
  <si>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</si>
  <si>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01 1 01 60710</t>
  </si>
  <si>
    <t>Закупка товаров, работ и услуг для обеспечения государственных (муниципальных) нужд</t>
  </si>
  <si>
    <t>Социальное обеспечение и иные выплаты населению</t>
  </si>
  <si>
    <t>01 1 01 62370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</si>
  <si>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</si>
  <si>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</si>
  <si>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</si>
  <si>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</si>
  <si>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</si>
  <si>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</si>
  <si>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</si>
  <si>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01 1 02 00000</t>
  </si>
  <si>
    <t>01 1 02 00190</t>
  </si>
  <si>
    <t>01 1 02 00590</t>
  </si>
  <si>
    <t>01 1 02 10300</t>
  </si>
  <si>
    <t>01 1 02 62500</t>
  </si>
  <si>
    <t>01 1 02 60860</t>
  </si>
  <si>
    <t>01 1 02 10400</t>
  </si>
  <si>
    <t>ПР</t>
  </si>
  <si>
    <t xml:space="preserve">600
</t>
  </si>
  <si>
    <t>02 0 00 00000</t>
  </si>
  <si>
    <t>02 1 00 00000</t>
  </si>
  <si>
    <t>Проведение районных мероприятий, посвященных Дню народного единства</t>
  </si>
  <si>
    <t>02 1 01 00000</t>
  </si>
  <si>
    <t>Мероприятия праздничных дней и памятных дат, проводимых администрацией муниципального образования</t>
  </si>
  <si>
    <t>02 1 01 10070</t>
  </si>
  <si>
    <t>02 2 00 00000</t>
  </si>
  <si>
    <t>02 2 01 00000</t>
  </si>
  <si>
    <t>02 2 01 10070</t>
  </si>
  <si>
    <t>02 3 00 00000</t>
  </si>
  <si>
    <t>02 3 01 00000</t>
  </si>
  <si>
    <t>Расходы по обеспечению деятельности органов местного самоуправления</t>
  </si>
  <si>
    <t>02 3 01 10010</t>
  </si>
  <si>
    <t>03 0 00 00000</t>
  </si>
  <si>
    <t>03 1 01 00000</t>
  </si>
  <si>
    <t>Предоставление субсидий  бюджетным, автономным учреждениям и иным некоммерческим организациям</t>
  </si>
  <si>
    <t>Мероприятия по оздоровлению детей</t>
  </si>
  <si>
    <t>03 1 01 10170</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</si>
  <si>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</si>
  <si>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</si>
  <si>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</si>
  <si>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</si>
  <si>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05 1 01 00000</t>
  </si>
  <si>
    <t>05 1 01 L4970</t>
  </si>
  <si>
    <t>06 0 00 00000</t>
  </si>
  <si>
    <t>06 1 01 00000</t>
  </si>
  <si>
    <t>Мероприятия района, направленные на поддержку малого и среднего предпринимательства</t>
  </si>
  <si>
    <t>06 1 01 10210</t>
  </si>
  <si>
    <t>06 1 02 00000</t>
  </si>
  <si>
    <t>Расходы на обеспечение деятельности (оказания услуг) муниципальными учреждениями</t>
  </si>
  <si>
    <t>06 1 02 00590</t>
  </si>
  <si>
    <t>07 0 00 00000</t>
  </si>
  <si>
    <t>07 1 01 00000</t>
  </si>
  <si>
    <t>Формирование и продвижение экономического и инвестиционно- привлекательного образа муниципального образования Тбилисский район</t>
  </si>
  <si>
    <t>07 1 01 10430</t>
  </si>
  <si>
    <t>07 1 03 00000</t>
  </si>
  <si>
    <t>07 1 03 10430</t>
  </si>
  <si>
    <t>08 0 00 00000</t>
  </si>
  <si>
    <t>08 1 01 00000</t>
  </si>
  <si>
    <t>Мероприятия в области молодежной политики</t>
  </si>
  <si>
    <t>08 1 01 10310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</si>
  <si>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</si>
  <si>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08 1 01 10310</t>
  </si>
  <si>
    <t>08 1 02 00000</t>
  </si>
  <si>
    <t>08 1 02 10310</t>
  </si>
  <si>
    <t>08 1 04 00000</t>
  </si>
  <si>
    <t>Расходы на обеспечение деятельности (оказания услуг) муниципальных учреждений</t>
  </si>
  <si>
    <t>08 1 04 00590</t>
  </si>
  <si>
    <t>08 1 04 00190</t>
  </si>
  <si>
    <t>09 0 00 00000</t>
  </si>
  <si>
    <t>09 1 01 00000</t>
  </si>
  <si>
    <t>09 1 01 00590</t>
  </si>
  <si>
    <t>09 1 01 60740</t>
  </si>
  <si>
    <t>09 1 02 00000</t>
  </si>
  <si>
    <t>Мероприятия в области массового спорта</t>
  </si>
  <si>
    <t>09 1 02 10350</t>
  </si>
  <si>
    <t>09 1 03 00000</t>
  </si>
  <si>
    <t>Расходы на обеспечение функций органов местного самоуправления</t>
  </si>
  <si>
    <t>09 1 03 00190</t>
  </si>
  <si>
    <t>Муниципальная программа муниципального образования Тбилисский район «Обеспечение безопасности населения»</t>
  </si>
  <si>
    <t>10 0 00 00000</t>
  </si>
  <si>
    <t>10 1 01 00000</t>
  </si>
  <si>
    <t>Мероприятия по предупреждению и ликвидации последствий чрезвычайных ситуаций и стихийных бедствий</t>
  </si>
  <si>
    <t>10 1 01 10140</t>
  </si>
  <si>
    <t>10 1 01 00590</t>
  </si>
  <si>
    <t>10 1 01 60070</t>
  </si>
  <si>
    <t>10 1 02 00000</t>
  </si>
  <si>
    <t>Мероприятия, направленные на укрепление правопорядка, профилактику правонарушений, усиление борьбы с преступностью</t>
  </si>
  <si>
    <t>10 1 02 10420</t>
  </si>
  <si>
    <t>11 0 00  0000</t>
  </si>
  <si>
    <t>11 1 01 00000</t>
  </si>
  <si>
    <t>11 1 01 00190</t>
  </si>
  <si>
    <t>11 1 02 00000</t>
  </si>
  <si>
    <t>Расходы на обеспечение деятельности (оказания услуг) муниципальных  учреждений</t>
  </si>
  <si>
    <t>11 1 02 00590</t>
  </si>
  <si>
    <t>11 1 02 60820</t>
  </si>
  <si>
    <t>11 1 03 00000</t>
  </si>
  <si>
    <t>11 1 03 00590</t>
  </si>
  <si>
    <t>11 1 04 00000</t>
  </si>
  <si>
    <t>11 1 04 00590</t>
  </si>
  <si>
    <t>11 1 05 00000</t>
  </si>
  <si>
    <t>11 1 05 00590</t>
  </si>
  <si>
    <t>13 0 00 00000</t>
  </si>
  <si>
    <t>13 1 03 00000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</si>
  <si>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</si>
  <si>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</si>
  <si>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</si>
  <si>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Приобретение подвижного состава</t>
  </si>
  <si>
    <t>15 1 02 00000</t>
  </si>
  <si>
    <t>15 1 02 10220</t>
  </si>
  <si>
    <t>17 0 00  00000</t>
  </si>
  <si>
    <t>17 1 01 00000</t>
  </si>
  <si>
    <t>17 1 01 10230</t>
  </si>
  <si>
    <t>17 1 02 00000</t>
  </si>
  <si>
    <t>17 1 02 10170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</si>
  <si>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</si>
  <si>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</si>
  <si>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</si>
  <si>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18 1 01 00000</t>
  </si>
  <si>
    <t>Информационное обеспечение  жителей муниципального образования</t>
  </si>
  <si>
    <t>18 1 01 10360</t>
  </si>
  <si>
    <t>19 0 00 00000</t>
  </si>
  <si>
    <t>19 1 01 00000</t>
  </si>
  <si>
    <t>19 1 02 00000</t>
  </si>
  <si>
    <t>19 1 02 61650</t>
  </si>
  <si>
    <t>21 0 00 00000</t>
  </si>
  <si>
    <t>21 1 01 00000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</si>
  <si>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</si>
  <si>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21 1 01 10100</t>
  </si>
  <si>
    <t>21 1 02 00000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</si>
  <si>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</si>
  <si>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21 1 02 10100</t>
  </si>
  <si>
    <t>21 1 04 00000</t>
  </si>
  <si>
    <t>Мероприятия по землеустройству и землепользованию</t>
  </si>
  <si>
    <t>21 1 04 10110</t>
  </si>
  <si>
    <t>21 1 05 00000</t>
  </si>
  <si>
    <t>21 1 05 00190</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</si>
  <si>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</si>
  <si>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</si>
  <si>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</si>
  <si>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</si>
  <si>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</si>
  <si>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</si>
  <si>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</si>
  <si>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</si>
  <si>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</si>
  <si>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</si>
  <si>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</si>
  <si>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</si>
  <si>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</si>
  <si>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</si>
  <si>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</si>
  <si>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</si>
  <si>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</si>
  <si>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</si>
  <si>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</si>
  <si>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</si>
  <si>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</si>
  <si>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</si>
  <si>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</si>
  <si>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</si>
  <si>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</si>
  <si>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</si>
  <si>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</si>
  <si>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</si>
  <si>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</si>
  <si>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</si>
  <si>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</si>
  <si>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</si>
  <si>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</si>
  <si>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</si>
  <si>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</si>
  <si>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</si>
  <si>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</si>
  <si>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</si>
  <si>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</si>
  <si>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</si>
  <si>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</si>
  <si>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</si>
  <si>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</si>
  <si>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</si>
  <si>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</si>
  <si>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</si>
  <si>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</si>
  <si>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</si>
  <si>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</si>
  <si>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</si>
  <si>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</si>
  <si>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</si>
  <si>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</si>
  <si>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</si>
  <si>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</si>
  <si>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</si>
  <si>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</si>
  <si>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</si>
  <si>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</si>
  <si>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</si>
  <si>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13 1 03 10240</t>
  </si>
  <si>
    <t xml:space="preserve">01 101 60820
</t>
  </si>
  <si>
    <t>"Модернизация и техническое перевооружение котельных, работающих на неэффективных видах топлива"</t>
  </si>
  <si>
    <t>Процентные платежи по муниципальному долгу</t>
  </si>
  <si>
    <t>74 3 00 10050</t>
  </si>
  <si>
    <t>Обслуживание государственного (муниципального) долга</t>
  </si>
  <si>
    <t>"Методическое обслуживание учреждений  культуры"</t>
  </si>
  <si>
    <t>Муниципальная программа муниципального образования Тбилисский район "Энергосбережение и повышение энергетической эффективности"</t>
  </si>
  <si>
    <t>"Социальная поддержка детей-сирот и детей, оставшихся без попечения родителей"</t>
  </si>
  <si>
    <t>"Информационное обслуживание деятельности органов местного самоуправления в печатном периодическом издании"</t>
  </si>
  <si>
    <t>"Выплаты субсидий  на развитие предпринимательства в АПК, улучшение материального положения жителей сельской местности"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</si>
  <si>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</si>
  <si>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</si>
  <si>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</si>
  <si>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</si>
  <si>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"Разработка, внедрение и сопровождение информационной системы учета муниципального имущества"</t>
  </si>
  <si>
    <t>"Проведение рыночной оценки объектов муниципальной собственности"</t>
  </si>
  <si>
    <t>"Проведение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</si>
  <si>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"Обеспечение жилыми помещениями и защита жилищных прав  детей-сирот и детей, оставшихся без попечения родителей, и лиц из их числа"</t>
  </si>
  <si>
    <t>Муниципальная программа муниципального образования Тбилисский район "Социальная поддержка граждан"</t>
  </si>
  <si>
    <t>"Создание условий для организации досуга и культуры"</t>
  </si>
  <si>
    <t>"Организация библиотечного обслуживания населения муниципального образования Тбилисский район"</t>
  </si>
  <si>
    <t>Расходы на обеспечение деятельности (оказания услуг) муниципальными учреждениями - Муниципальное казенное учрежд"Служба по делам гражданской обороны и чрезвычайным ситуациям"</t>
  </si>
  <si>
    <t>"Предупреждение и ликвидация чрезвычайных ситуаций, стихийных бедствий и их последствий в муниципальном образовании Тбилисский район"</t>
  </si>
  <si>
    <t>"Отдельные мероприятия по реализации муниципальной программы"</t>
  </si>
  <si>
    <t>"Реализация единого календарного плана физкультурных мероприятий и спортивных мероприятий муниципального образования Тбилисский район"</t>
  </si>
  <si>
    <t>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осуществляющих подготовку спортивного резерва, и муниципальных образовательных организаций дополнительного образования детей Краснодарского края отраслей "Образование" и "Физическая культура и спорт"</t>
  </si>
  <si>
    <t>Муниципальная программа "Развитие физической культуры и спорта"</t>
  </si>
  <si>
    <t>"Реализация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</si>
  <si>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"Организация и проведение акций, семинаров, фестивалей, конкурсов и других мероприятий"</t>
  </si>
  <si>
    <t>"Модернизация инвестиционного портала путем поставки и внедрения готового решения «Инвестпортал"</t>
  </si>
  <si>
    <t>"Участие в международном инвестиционном форуме в г. Сочи"</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</si>
  <si>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</si>
  <si>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"Пропаганда и популяризация предпринимательской деятельности"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</si>
  <si>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</si>
  <si>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</si>
  <si>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"Предоставление молодым семьям, участникам программы, социальных выплат на приобретение (строительство) жилья"</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</si>
  <si>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</si>
  <si>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</si>
  <si>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"Мероприятия по организации отдыха и оздоровления детей Тбилисского района в летний период"</t>
  </si>
  <si>
    <t>Муниципальная программа муниципального образования Тбилисский район "Дети Тбилисского района"</t>
  </si>
  <si>
    <t>Подпрограмма "Информатизация в муниципальном образовании Тбилисский район"</t>
  </si>
  <si>
    <t>"Информатизация в муниципальном образовании Тбилисский район"</t>
  </si>
  <si>
    <t>"Организация и проведение мероприятий по празднованию праздничных дней, памятных дат, исторических и знаменательных событий России, Краснодарского края и Тбилисского района"</t>
  </si>
  <si>
    <t>"Обеспечение реализации муниципальной
 программы и прочие мероприятия в области образования"</t>
  </si>
  <si>
    <t>"Функционирование системы образования 
Тбилисского района"</t>
  </si>
  <si>
    <t>Подпрограмма  "Государственные и профессиональные праздники, юбилейные и памятные даты, отмечаемые в муниципальном образовании Тбилисский район"</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</si>
  <si>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</si>
  <si>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</si>
  <si>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</si>
  <si>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</si>
  <si>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</si>
  <si>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</si>
  <si>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</si>
  <si>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</si>
  <si>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</si>
  <si>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Субвенция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</si>
  <si>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</si>
  <si>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</si>
  <si>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</si>
  <si>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"Мероприятия, направленные на формирование здорового образа жизни молодежи"</t>
  </si>
  <si>
    <t>"Обеспечение деятельности муниципальных учреждений отрасли "Физическая культура и спорт", отрасли "Образование""</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</si>
  <si>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</si>
  <si>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</si>
  <si>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"Руководство и управление в сфере культуры и искусства"</t>
  </si>
  <si>
    <t>"Реализация дополнительных предпрофессиональных общеобразовательных программ в области искусств"</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</si>
  <si>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</si>
  <si>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</si>
  <si>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"Укрепление правопорядка, профилактика правонарушений, усиление борьбы с преступностью в муниципальном образовании Тбилисский район"</t>
  </si>
  <si>
    <t>"Обеспечение деятельности отдела по управлению муниципальным имуществом администрации муниципального образования Тбилисский район"</t>
  </si>
  <si>
    <t>"Повышение пожарной безопасности в  муниципальном образовании Тбилисский район"</t>
  </si>
  <si>
    <t>10 1 05 00000</t>
  </si>
  <si>
    <t>Мероприятия по пожарной безопасности</t>
  </si>
  <si>
    <t>10 1 05 10190</t>
  </si>
  <si>
    <t>200</t>
  </si>
  <si>
    <t>600</t>
  </si>
  <si>
    <t>72 0 00 00000</t>
  </si>
  <si>
    <t>70 1 00 00190</t>
  </si>
  <si>
    <t>70 1 00 00000</t>
  </si>
  <si>
    <t>Подпрограмма "Гармонизация межнациональных отношений и развитие национальных культур в муниципальном образовании Тбилисский район"</t>
  </si>
  <si>
    <t>17 1 01 C0820</t>
  </si>
  <si>
    <t>400</t>
  </si>
  <si>
    <t>19 1 04 00000</t>
  </si>
  <si>
    <t>19 1 04 10480</t>
  </si>
  <si>
    <t>"Организация и проведение районных мероприятий в области агропромышленного комплекса"</t>
  </si>
  <si>
    <t xml:space="preserve">Проведение мероприятий районного праздника "День Урожая" </t>
  </si>
  <si>
    <t>09 1 01 S2820</t>
  </si>
  <si>
    <t>19 1 01 60910</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</si>
  <si>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</si>
  <si>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</si>
  <si>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Подпрограмма "Профилактика терроризма и экстремизма в муниципальном образовании Тбилисский район"</t>
  </si>
  <si>
    <t>Обслуживание лицензионной физической охраны</t>
  </si>
  <si>
    <t>Мероприятия в области дошкольного образования</t>
  </si>
  <si>
    <t>10 2 01 10300</t>
  </si>
  <si>
    <t>10 2 00 00000</t>
  </si>
  <si>
    <t>10 2 01 00000</t>
  </si>
  <si>
    <t>10 2 01 10290</t>
  </si>
  <si>
    <t>10 2 03 10310</t>
  </si>
  <si>
    <t xml:space="preserve">Комплексные меры  по профилактике терроризма </t>
  </si>
  <si>
    <t>10 2 03 10200</t>
  </si>
  <si>
    <t>03 1 01 63110</t>
  </si>
  <si>
    <t>10 2 03 00000</t>
  </si>
  <si>
    <t>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</si>
  <si>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 xml:space="preserve">Мероприятия в области жилищного хозяйства </t>
  </si>
  <si>
    <t>01 1 02 L3040</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</si>
  <si>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</si>
  <si>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отдельных государственных полномочий по обеспечению жилыми помещениями детей сирот и детей, оставшихся без попечения родителей, лиц из числа детей сирот и детей, оставшихся без попечения родителей, в соответствии с Законом Краснодарского края "Об обеспечении дополнительных гарантий прав на имущество и жилое помещение детей сирот и детей, оставшихся без попечения родителей, в Краснодарском крае"</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</si>
  <si>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</si>
  <si>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</si>
  <si>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01 1 01 10300</t>
  </si>
  <si>
    <t>Мероприятия в области культуры</t>
  </si>
  <si>
    <t>11 1 03 10320</t>
  </si>
  <si>
    <t>Проведение углубленного медицинского осмотра занимающихся на отделениях по видам спорта</t>
  </si>
  <si>
    <t>09 1 01 10540</t>
  </si>
  <si>
    <t>Профилактика терроризма в части обеспечения инженерно-технической защищенности</t>
  </si>
  <si>
    <t>10 2 02 00000</t>
  </si>
  <si>
    <t>10 2 02 S0460</t>
  </si>
  <si>
    <t>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</si>
  <si>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</si>
  <si>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</si>
  <si>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</si>
  <si>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</si>
  <si>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</si>
  <si>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17 1 02 69100</t>
  </si>
  <si>
    <t>17 1 02 69120</t>
  </si>
  <si>
    <t>17 1 02 69130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</si>
  <si>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</si>
  <si>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</si>
  <si>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01 1 02 S3550</t>
  </si>
  <si>
    <t xml:space="preserve">Предоставление субсидий муниципальным бюджетным, автономным учреждениям и иным некоммерческим организациям </t>
  </si>
  <si>
    <t>01 1 01 53032</t>
  </si>
  <si>
    <t>07 1 02 00000</t>
  </si>
  <si>
    <t>07 1 02 10430</t>
  </si>
  <si>
    <t>07 1 04 00000</t>
  </si>
  <si>
    <t>07 1 04 10430</t>
  </si>
  <si>
    <t>07 1 05 00000</t>
  </si>
  <si>
    <t>07 1 05 10430</t>
  </si>
  <si>
    <t>04 1 32 00000</t>
  </si>
  <si>
    <t>04 1 32 10550</t>
  </si>
  <si>
    <t>04 1 14 00000</t>
  </si>
  <si>
    <t>13 1 04 00000</t>
  </si>
  <si>
    <t>13 1 04 10240</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</si>
  <si>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</si>
  <si>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</si>
  <si>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"Обращение с твердыми коммунальными отходами на территории муниципального образования Тбилисский район"</t>
  </si>
  <si>
    <t>"Обустройство контейнерных площадок твердых коммунальных отходов на территории муниципального образования Тбилисский район"</t>
  </si>
  <si>
    <t>Мероприятия по обращению с твердыми коммунальными отходами</t>
  </si>
  <si>
    <t>22 2 00 00000</t>
  </si>
  <si>
    <t>22 2 02 00000</t>
  </si>
  <si>
    <t>22 2 02 10590</t>
  </si>
  <si>
    <t>"Строительство сети газораспределения х.Песчаный Тбилисского района Краснодарского края, 1 этап строительства, Распределительный газопровод высокого давления с установкой ГРГПП №1 по ул.Выездной. Распределительные газопроводы низкого давления"</t>
  </si>
  <si>
    <t xml:space="preserve">"Информационное продвижение инвестиционного потенциала района" </t>
  </si>
  <si>
    <t>Формирование и продвижение экономического и инвестиционно привлекательного образа муниципального образования Тбилисский район</t>
  </si>
  <si>
    <t>"Подготовка и проведение мероприятий в сфере экономического и инвестиционного развития района"</t>
  </si>
  <si>
    <t xml:space="preserve">"Участие в сельскохозяйственной ярмарке" </t>
  </si>
  <si>
    <t>18 1 02 00000</t>
  </si>
  <si>
    <t>18 1 02 10360</t>
  </si>
  <si>
    <t>18 1 03 00000</t>
  </si>
  <si>
    <t>18 1 03 10360</t>
  </si>
  <si>
    <t>"Информационное обслуживание деятельности органов местного самоуправления на телевидении"</t>
  </si>
  <si>
    <t>"Информационное обслуживание деятельности органов местного самоуправления в сети Интернет"</t>
  </si>
  <si>
    <t>18 1 04 00000</t>
  </si>
  <si>
    <t>18 1 04 10360</t>
  </si>
  <si>
    <t>"Информационное обслуживание деятельности органов местного самоуправления на радио"</t>
  </si>
  <si>
    <t xml:space="preserve">"Организация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</si>
  <si>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 xml:space="preserve">Мероприятие по приобретению новогодних подарков </t>
  </si>
  <si>
    <t>03 1 02 00000</t>
  </si>
  <si>
    <t>03 1 02 10280</t>
  </si>
  <si>
    <t>11 1 03 L5190</t>
  </si>
  <si>
    <t>«Утверждение генеральных планов, правил землепользования и застройки»</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</si>
  <si>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</si>
  <si>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Капитальный ремонт, ремонт и содержание автомобильных дорог общего пользования, проходящих вне населенных пунктов</t>
  </si>
  <si>
    <t>17 1 01 R0820</t>
  </si>
  <si>
    <t>01 1 EВ 00000</t>
  </si>
  <si>
    <t>01 1 EВ 57860</t>
  </si>
  <si>
    <t>Реализация регионального проекта "Патриотическое воспитание граждан Российской Федерации"</t>
  </si>
  <si>
    <t>Строительство сети газораспределения х.Веревкин Тбилисского района Краснодарского края, 2 этап строительства. Распределительный газопровод высокого давления.  Распределительные газопроводы низкого давления</t>
  </si>
  <si>
    <t>13 1 05 S0620</t>
  </si>
  <si>
    <t>13 1 05 00000</t>
  </si>
  <si>
    <t>04 1 14 S2570</t>
  </si>
  <si>
    <t>Исполняющий обязанности</t>
  </si>
  <si>
    <t>заместителя главы муниципального</t>
  </si>
  <si>
    <t>начальника финансового управления</t>
  </si>
  <si>
    <t>классификации расходов бюджетов на 2024  год</t>
  </si>
  <si>
    <t>УТВЕРЖДЕНО</t>
  </si>
  <si>
    <t>решением Совета муниципального</t>
  </si>
  <si>
    <t>образования Тбилисский район</t>
  </si>
  <si>
    <t>Утверждено на 2024 год</t>
  </si>
  <si>
    <t>99 9 00 10600</t>
  </si>
  <si>
    <t>Поддержка и развитие кубанского казачества в муниципальном образовании Тбилисский район</t>
  </si>
  <si>
    <t xml:space="preserve">"Создание системы комплексного обеспечения безопасности жизнедеятельности муниципального образования Тбилисский район"   </t>
  </si>
  <si>
    <t>Создание системы комплексного обеспечения безопасности жизнедеятельности</t>
  </si>
  <si>
    <t>10 1 04 00000</t>
  </si>
  <si>
    <t>10 1 04 10180</t>
  </si>
  <si>
    <t>Подготовка изменений в правила землепользования и застройки муниципальных образований Краснодарского края (краевой бюджет)</t>
  </si>
  <si>
    <t>Подготовка изменений в правила землепользования и застройки муниципальных образований Краснодарского края (софинансирование)</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</si>
  <si>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</si>
  <si>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</si>
  <si>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 xml:space="preserve">«Проведение рекультивации на объекте: полигон временного хранения твердых коммунальных отходов, расположенного по адресу: 1,4 км на запад от станицы Тбилисской, кадастровый номер: 23:29:0304310:74» </t>
  </si>
  <si>
    <t>22 2 01 00000</t>
  </si>
  <si>
    <t>22 2 01 10590</t>
  </si>
  <si>
    <t>"Детское дошкольное учреждение на 80 мест по адресу: Краснодарский край, Тбилисский район, ст-ца Ловлинская, ул. Гагарина 1 Г"</t>
  </si>
  <si>
    <t>04 1 29  00000</t>
  </si>
  <si>
    <t>04 1 29  S0470</t>
  </si>
  <si>
    <t>«Многофункциональная спортивно-игровая площадка, расположенная по адресу: Краснодарский край, Тбилисский район, ст. Тбилисская, ул. Красная, 224 «Г»</t>
  </si>
  <si>
    <t>04 1 37 00000</t>
  </si>
  <si>
    <t>04 1 37 10350</t>
  </si>
  <si>
    <t>74 1 00 10010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</si>
  <si>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</si>
  <si>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</si>
  <si>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</si>
  <si>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74 2 00 00000</t>
  </si>
  <si>
    <t>74 2 00 10500</t>
  </si>
  <si>
    <t>500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</si>
  <si>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</si>
  <si>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</si>
  <si>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</si>
  <si>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75 3 00 00000</t>
  </si>
  <si>
    <t>75 3 00 20010</t>
  </si>
  <si>
    <t>Федеральный проект "Национальная система пространственных данных"</t>
  </si>
  <si>
    <t>Проведение комплексных кадастровых работ (федеральный бюджет)</t>
  </si>
  <si>
    <t>Проведение комплексных кадастровых работ (софинансирование)</t>
  </si>
  <si>
    <t>21 1 4F 00000</t>
  </si>
  <si>
    <t>21 1 4F 55110</t>
  </si>
  <si>
    <t>21 1 05 10010</t>
  </si>
  <si>
    <t>01 1 01 10290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</si>
  <si>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образовательных организациях) (софинансирование)</t>
  </si>
  <si>
    <t>01 1 01 S3370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</si>
  <si>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</si>
  <si>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</si>
  <si>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(софинансирование)</t>
  </si>
  <si>
    <t>01 1 02 S3410</t>
  </si>
  <si>
    <t>Обеспечение функционирования персонифицированного финансирования дополнительного образования детей</t>
  </si>
  <si>
    <t>01 1 01 10520</t>
  </si>
  <si>
    <t>01 1 02 10010</t>
  </si>
  <si>
    <t>800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</si>
  <si>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(краевой бюджет)</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</si>
  <si>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(софинансирование)</t>
  </si>
  <si>
    <t>Передача полномочий по организации библиотечного обслуживания  из поселений  в муниципальное образование Тбилисский район</t>
  </si>
  <si>
    <t>Приобретение муниципальными учреждениями движимого имущества</t>
  </si>
  <si>
    <t>11 1 03 20020</t>
  </si>
  <si>
    <t>11 1 03 09010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</si>
  <si>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</si>
  <si>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</si>
  <si>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Изменения +/-</t>
  </si>
  <si>
    <t>А.В. Осина</t>
  </si>
  <si>
    <t>к решению Совета муниципального</t>
  </si>
  <si>
    <t>«Приложение 9</t>
  </si>
  <si>
    <t>от  26 декабря 2023 г.  № 348</t>
  </si>
  <si>
    <t>Расходы на обеспечение прочих обязательств органов местного самоуправления</t>
  </si>
  <si>
    <t xml:space="preserve">72 5  00 10020 </t>
  </si>
  <si>
    <t>72 5 00 10020</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</si>
  <si>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</si>
  <si>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13 1 05 10240</t>
  </si>
  <si>
    <t>"Организация и развитие систем водоснабжения и водоотведения муниципального образования Тбилисский район"</t>
  </si>
  <si>
    <t>"Ремонт водозаборных артезианских скважин"</t>
  </si>
  <si>
    <t>Организация водоснабжения населения (краевой бюджет)</t>
  </si>
  <si>
    <t>Организация водоснабжения населения (софинансирование)</t>
  </si>
  <si>
    <t>22 1 00 00000</t>
  </si>
  <si>
    <t>22 1 03 00000</t>
  </si>
  <si>
    <t>22 1 03 S0330</t>
  </si>
  <si>
    <t>"Строительство школы на 1100 мест   в ст. Тбилисской по ул.8 Марта"</t>
  </si>
  <si>
    <t>"Реализация мероприятий регионального проекта "Современная школа"</t>
  </si>
  <si>
    <t>Создание новых мест в общеобразовательных организациях (краевой бюджет)</t>
  </si>
  <si>
    <t>Создание новых мест в общеобразовательных организациях (софинансирование)</t>
  </si>
  <si>
    <t>04 1 04  00000</t>
  </si>
  <si>
    <t>04 1 04  10300</t>
  </si>
  <si>
    <t>04 1 Е1 00000</t>
  </si>
  <si>
    <t>04 1 Е1 А5200</t>
  </si>
  <si>
    <t>Мероприятия при предоставлении социальных выплат молодым семьям на приобретение (строительство) жилья</t>
  </si>
  <si>
    <t>05 1 01 10510</t>
  </si>
  <si>
    <t>300</t>
  </si>
  <si>
    <t>17 1 01 A0820</t>
  </si>
  <si>
    <t>Проведение комплексных кадастровых работ (краевой бюджет)</t>
  </si>
  <si>
    <t>21 1 01 L5110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</si>
  <si>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(краевой бюджет)</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</si>
  <si>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(софинансирование)</t>
  </si>
  <si>
    <t>01 1 02 S3370</t>
  </si>
  <si>
    <t>01 1 01 R3032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</si>
  <si>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</si>
  <si>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EB 51790</t>
  </si>
  <si>
    <t>Государственная поддержка отрасли культуры (краевой бюджет)</t>
  </si>
  <si>
    <t>Государственная поддержка отрасли культуры (софинансирование)</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</si>
  <si>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</si>
  <si>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</si>
  <si>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</si>
  <si>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15 1 04 00000</t>
  </si>
  <si>
    <t xml:space="preserve">Мероприятия по предоставлению субсидий муниципальным унитарным предприятиям </t>
  </si>
  <si>
    <t>15 1 04 10090</t>
  </si>
  <si>
    <t>Передача полномочий по организации газоснабжения населения из поселений в муниципальное образование Тбилисский район</t>
  </si>
  <si>
    <t>13 1 05 20040</t>
  </si>
  <si>
    <t>«Оплата технического обслуживания  сетей газораспределения»</t>
  </si>
  <si>
    <t>13 1 09 00000</t>
  </si>
  <si>
    <t>13 1 09 20040</t>
  </si>
  <si>
    <t>«Осуществление части переданных полномочий сельских поселений в сфере теплоснабжения населения»</t>
  </si>
  <si>
    <t>Передача полномочий по организации теплоснабжения населения из поселений в муниципальное образование Тбилисский район</t>
  </si>
  <si>
    <t>13 1 10 00000</t>
  </si>
  <si>
    <t>13 1 10 20060</t>
  </si>
  <si>
    <t>«Осуществление части переданных полномочий сельских поселений в сфере водоснабжения населения»</t>
  </si>
  <si>
    <t>Передача полномочий по организации водоснабжения населения из поселений в муниципальное образование Тбилисский район</t>
  </si>
  <si>
    <t>22 1 06 00000</t>
  </si>
  <si>
    <t>22 1 06 20030</t>
  </si>
  <si>
    <t>22 1 07  00000</t>
  </si>
  <si>
    <t>22 1 07 10090</t>
  </si>
  <si>
    <t>22 1 07  10090</t>
  </si>
  <si>
    <t>«Осуществление части переданных полномочий сельских поселений в сфере водоотведения населения»</t>
  </si>
  <si>
    <t>Передача полномочий по организации водоотведения населения из поселений в муниципальное образование Тбилисский район</t>
  </si>
  <si>
    <t>22 1 09 00000</t>
  </si>
  <si>
    <t>22 1 09 20050</t>
  </si>
  <si>
    <t>04 1 29  10290</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</si>
  <si>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</si>
  <si>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(краевой бюджет)</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</si>
  <si>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(софинансирование)</t>
  </si>
  <si>
    <t>04 1 40 00000</t>
  </si>
  <si>
    <t>04 1 40 А4940</t>
  </si>
  <si>
    <t>Мероприятия в области социальной политики</t>
  </si>
  <si>
    <t>99 9 00 10610</t>
  </si>
  <si>
    <t>Мероприятия в области физической культуры</t>
  </si>
  <si>
    <t>04 1 21 10340</t>
  </si>
  <si>
    <t xml:space="preserve">"Строительство объекта: "Спортивный центр единоборств в ст. Тбилисской ул. Базарная д. 124 "И" </t>
  </si>
  <si>
    <t>04 1 21 00000</t>
  </si>
  <si>
    <t>Приложение 5</t>
  </si>
  <si>
    <t>11 1 05 10320</t>
  </si>
  <si>
    <t>Мероприятия в области дополнительного образования</t>
  </si>
  <si>
    <t>11 1 02 10580</t>
  </si>
  <si>
    <t xml:space="preserve">                </t>
  </si>
  <si>
    <t>(тыс. рублей)</t>
  </si>
  <si>
    <t>13 1 06 00000</t>
  </si>
  <si>
    <t>13 1 06 10090</t>
  </si>
  <si>
    <t>«Газификация хут.Екатеринославского Марьинского сельского поселения Тбилисского района»</t>
  </si>
  <si>
    <t>13 1 07 00000</t>
  </si>
  <si>
    <t>13 1 07 10240</t>
  </si>
  <si>
    <t>Строительство объекта: "Подводящий газопровод высокого давления и распределительный газопровод низкого давления хутор Чернобабов Тбилисского района Краснодарского края"</t>
  </si>
  <si>
    <t>13 1 08 00000</t>
  </si>
  <si>
    <t>13 1 08 10240</t>
  </si>
  <si>
    <t>22 1 03 10240</t>
  </si>
  <si>
    <t xml:space="preserve">22 1 03 10240 </t>
  </si>
  <si>
    <t>"Развитие инициативного бюджетирования в муниципального образования Тбилисский район"</t>
  </si>
  <si>
    <t>Поддержка местных инициатив по итогам краевого конкурса</t>
  </si>
  <si>
    <t>04 1 28 00000</t>
  </si>
  <si>
    <t>04 1 28 62950</t>
  </si>
  <si>
    <t>Иные межбюджетные трансферты  на дополнительную помощь местным бюджетам для решения социально значимых вопросов местного значения (краевой бюджет)</t>
  </si>
  <si>
    <t>01 1 01 62980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</si>
  <si>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(краевой бюджет)</t>
  </si>
  <si>
    <t>11 1 02 S0640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</si>
  <si>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(софинансирование)</t>
  </si>
  <si>
    <t>11 1 02 62980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</si>
  <si>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</si>
  <si>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(софинансирование)</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</si>
  <si>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</si>
  <si>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</si>
  <si>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r>
      <t xml:space="preserve">                </t>
    </r>
    <r>
      <rPr>
        <sz val="16"/>
        <color theme="1"/>
        <rFont val="Times New Roman"/>
        <family val="1"/>
        <charset val="204"/>
      </rPr>
      <t xml:space="preserve">  ».</t>
    </r>
  </si>
  <si>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</si>
  <si>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</si>
  <si>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</si>
  <si>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</si>
  <si>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 xml:space="preserve">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детей-сирот и детей, оставшихся без попечения родителей, подлежащих оеспечению жилыми помещениями
</t>
  </si>
  <si>
    <t>Субвенция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</si>
  <si>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</si>
  <si>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Участие в профилактике терроризма  в части обеспечения инженерно-технической защищенности муниципальных образовательных организаций (краевой бюджет)</t>
  </si>
  <si>
    <t>Участие в профилактике терроризма  в части обеспечения инженерно-технической защищенности муниципальных образовательных организаций (софинансирование)</t>
  </si>
  <si>
    <t>Приложение 3</t>
  </si>
  <si>
    <t>от 26 июня 2024 г. № 396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</si>
</sst>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2"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20"/>
      <color theme="1"/>
      <name val="Times New Roman"/>
      <family val="1"/>
      <charset val="204"/>
    </font>
    <font>
      <sz val="18"/>
      <name val="Times New Roman"/>
      <family val="1"/>
      <charset val="204"/>
    </font>
    <font>
      <b/>
      <sz val="16"/>
      <name val="Times New Roman"/>
      <family val="1"/>
      <charset val="204"/>
    </font>
    <font>
      <sz val="16"/>
      <color theme="1"/>
      <name val="Calibri"/>
      <family val="2"/>
      <scheme val="minor"/>
    </font>
    <font>
      <sz val="18"/>
      <name val="Arial Cyr"/>
      <charset val="204"/>
    </font>
    <font>
      <sz val="16"/>
      <name val="Arial Cyr"/>
      <charset val="204"/>
    </font>
    <font>
      <sz val="18"/>
      <color theme="1"/>
      <name val="Calibri"/>
      <family val="2"/>
      <scheme val="minor"/>
    </font>
    <font>
      <sz val="15"/>
      <name val="Times New Roman"/>
      <family val="1"/>
      <charset val="204"/>
    </font>
    <font>
      <sz val="14.5"/>
      <name val="Times New Roman"/>
      <family val="1"/>
      <charset val="204"/>
    </font>
    <font>
      <sz val="14.5"/>
      <color theme="1"/>
      <name val="Times New Roman"/>
      <family val="1"/>
      <charset val="204"/>
    </font>
    <font>
      <b/>
      <sz val="14.5"/>
      <color theme="1"/>
      <name val="Times New Roman"/>
      <family val="1"/>
      <charset val="204"/>
    </font>
    <font>
      <sz val="16"/>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4">
    <xf numFmtId="0" fontId="0" fillId="0" borderId="0"/>
    <xf numFmtId="0" fontId="6" fillId="0" borderId="0"/>
    <xf numFmtId="0" fontId="7" fillId="0" borderId="0"/>
    <xf numFmtId="0" fontId="8" fillId="0" borderId="0"/>
  </cellStyleXfs>
  <cellXfs count="186">
    <xf numFmtId="0" fontId="0" fillId="0" borderId="0" xfId="0"/>
    <xf numFmtId="164" fontId="0" fillId="0" borderId="0" xfId="0" applyNumberFormat="1"/>
    <xf numFmtId="0" fontId="1" fillId="0" borderId="0" xfId="0" applyFont="1"/>
    <xf numFmtId="0" fontId="0" fillId="3" borderId="0" xfId="0" applyFill="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49" fontId="4" fillId="0" borderId="1" xfId="1" applyNumberFormat="1" applyFont="1" applyFill="1" applyBorder="1" applyAlignment="1">
      <alignment horizontal="center" vertical="center" wrapText="1"/>
    </xf>
    <xf numFmtId="49" fontId="4" fillId="0" borderId="1" xfId="1" applyNumberFormat="1" applyFont="1" applyFill="1" applyBorder="1" applyAlignment="1">
      <alignment horizontal="center" wrapText="1"/>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5" fillId="0" borderId="0" xfId="0" applyFont="1" applyAlignment="1">
      <alignment horizontal="center"/>
    </xf>
    <xf numFmtId="0" fontId="4" fillId="2" borderId="1" xfId="1" applyFont="1" applyFill="1" applyBorder="1" applyAlignment="1">
      <alignment horizontal="left" vertical="top" wrapText="1"/>
    </xf>
    <xf numFmtId="0" fontId="5" fillId="0" borderId="0" xfId="0" applyFont="1" applyAlignment="1"/>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3" xfId="0" applyFont="1" applyFill="1" applyBorder="1" applyAlignment="1">
      <alignment horizontal="center"/>
    </xf>
    <xf numFmtId="0" fontId="2" fillId="0" borderId="5" xfId="0" applyFont="1" applyFill="1" applyBorder="1" applyAlignment="1">
      <alignment horizontal="center" wrapText="1"/>
    </xf>
    <xf numFmtId="0" fontId="10" fillId="0" borderId="0" xfId="0" applyFont="1" applyAlignment="1">
      <alignment horizontal="center"/>
    </xf>
    <xf numFmtId="0" fontId="11" fillId="0" borderId="0" xfId="0" applyFont="1" applyAlignment="1">
      <alignment horizontal="center" vertical="center"/>
    </xf>
    <xf numFmtId="49" fontId="4" fillId="2" borderId="1" xfId="1" applyNumberFormat="1" applyFont="1" applyFill="1" applyBorder="1" applyAlignment="1">
      <alignment horizontal="center" vertical="center"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0" fontId="4" fillId="0" borderId="1" xfId="1" applyFont="1" applyFill="1" applyBorder="1" applyAlignment="1">
      <alignment vertical="top" wrapText="1"/>
    </xf>
    <xf numFmtId="0" fontId="5" fillId="0" borderId="0" xfId="0" applyFont="1" applyAlignment="1">
      <alignment horizontal="left"/>
    </xf>
    <xf numFmtId="0" fontId="11" fillId="0" borderId="0" xfId="0" applyFont="1" applyFill="1" applyAlignment="1">
      <alignment horizontal="right"/>
    </xf>
    <xf numFmtId="0" fontId="5" fillId="0" borderId="0" xfId="0" applyFont="1" applyAlignment="1"/>
    <xf numFmtId="49" fontId="12" fillId="2" borderId="1" xfId="0" applyNumberFormat="1" applyFont="1" applyFill="1" applyBorder="1" applyAlignment="1">
      <alignment horizontal="center" wrapText="1"/>
    </xf>
    <xf numFmtId="49" fontId="4" fillId="2" borderId="1" xfId="1" applyNumberFormat="1" applyFont="1" applyFill="1" applyBorder="1" applyAlignment="1">
      <alignment horizontal="center"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3"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2" xfId="0" applyFont="1" applyFill="1" applyBorder="1" applyAlignment="1">
      <alignment horizontal="center" vertical="center"/>
    </xf>
    <xf numFmtId="0" fontId="2" fillId="2" borderId="2" xfId="0" applyFont="1" applyFill="1" applyBorder="1" applyAlignment="1">
      <alignment horizontal="left" vertical="center" wrapText="1"/>
    </xf>
    <xf numFmtId="0" fontId="4" fillId="0" borderId="0" xfId="1" applyFont="1" applyAlignment="1">
      <alignment wrapText="1"/>
    </xf>
    <xf numFmtId="0" fontId="4" fillId="0" borderId="1" xfId="1" applyFont="1" applyFill="1" applyBorder="1" applyAlignment="1">
      <alignment horizontal="left" vertical="top" wrapText="1"/>
    </xf>
    <xf numFmtId="0" fontId="4" fillId="2" borderId="2" xfId="0" applyFont="1" applyFill="1" applyBorder="1" applyAlignment="1">
      <alignment vertical="top" wrapText="1"/>
    </xf>
    <xf numFmtId="0" fontId="12" fillId="0" borderId="1" xfId="0" applyFont="1" applyFill="1" applyBorder="1" applyAlignment="1">
      <alignment horizontal="left" vertical="top" wrapText="1"/>
    </xf>
    <xf numFmtId="0" fontId="12" fillId="2" borderId="1" xfId="0" applyFont="1" applyFill="1" applyBorder="1" applyAlignment="1">
      <alignment horizontal="left" vertical="top" wrapText="1"/>
    </xf>
    <xf numFmtId="49" fontId="4" fillId="0" borderId="1" xfId="0" applyNumberFormat="1" applyFont="1" applyFill="1" applyBorder="1" applyAlignment="1">
      <alignment vertical="top" wrapText="1"/>
    </xf>
    <xf numFmtId="0" fontId="10" fillId="0" borderId="0" xfId="0" applyFont="1" applyAlignment="1">
      <alignment horizontal="left"/>
    </xf>
    <xf numFmtId="0" fontId="0" fillId="0" borderId="0" xfId="0" applyAlignment="1">
      <alignment horizontal="left"/>
    </xf>
    <xf numFmtId="0" fontId="5" fillId="0" borderId="0" xfId="0" applyFont="1" applyAlignment="1"/>
    <xf numFmtId="0" fontId="15" fillId="0" borderId="0" xfId="0" applyFont="1" applyFill="1" applyAlignment="1">
      <alignment horizontal="right"/>
    </xf>
    <xf numFmtId="0" fontId="16" fillId="0" borderId="0" xfId="0" applyFont="1"/>
    <xf numFmtId="0" fontId="16" fillId="0" borderId="0" xfId="0" applyFont="1" applyAlignment="1"/>
    <xf numFmtId="0" fontId="16" fillId="0" borderId="0" xfId="0" applyFont="1" applyAlignment="1">
      <alignment horizontal="left"/>
    </xf>
    <xf numFmtId="0" fontId="2" fillId="2" borderId="1" xfId="0" applyFont="1" applyFill="1" applyBorder="1" applyAlignment="1">
      <alignment horizontal="center"/>
    </xf>
    <xf numFmtId="0" fontId="2" fillId="2" borderId="1" xfId="0" applyFont="1" applyFill="1" applyBorder="1" applyAlignment="1">
      <alignment horizontal="center" vertical="center" wrapText="1"/>
    </xf>
    <xf numFmtId="0" fontId="17" fillId="2" borderId="1" xfId="0" applyFont="1" applyFill="1" applyBorder="1" applyAlignment="1">
      <alignment vertical="top" wrapText="1"/>
    </xf>
    <xf numFmtId="0" fontId="17" fillId="0" borderId="2" xfId="0" applyFont="1" applyBorder="1" applyAlignment="1">
      <alignment horizontal="center" wrapText="1"/>
    </xf>
    <xf numFmtId="0" fontId="17" fillId="0" borderId="1" xfId="0" applyFont="1" applyFill="1" applyBorder="1" applyAlignment="1">
      <alignment horizontal="left" vertical="top" wrapText="1"/>
    </xf>
    <xf numFmtId="0" fontId="17" fillId="2" borderId="1" xfId="0" applyFont="1" applyFill="1" applyBorder="1" applyAlignment="1">
      <alignment horizontal="left" vertical="top" wrapText="1"/>
    </xf>
    <xf numFmtId="49" fontId="17" fillId="2" borderId="1" xfId="0" applyNumberFormat="1" applyFont="1" applyFill="1" applyBorder="1" applyAlignment="1">
      <alignment horizontal="center" wrapText="1"/>
    </xf>
    <xf numFmtId="0" fontId="17" fillId="0" borderId="1" xfId="0" applyFont="1" applyFill="1" applyBorder="1" applyAlignment="1">
      <alignment vertical="top" wrapText="1"/>
    </xf>
    <xf numFmtId="49" fontId="17" fillId="0" borderId="1" xfId="0" applyNumberFormat="1" applyFont="1" applyFill="1" applyBorder="1" applyAlignment="1">
      <alignment horizontal="center" wrapText="1"/>
    </xf>
    <xf numFmtId="0" fontId="17" fillId="2" borderId="2" xfId="0" applyFont="1" applyFill="1" applyBorder="1" applyAlignment="1">
      <alignment horizontal="left" vertical="top" wrapText="1"/>
    </xf>
    <xf numFmtId="49" fontId="17" fillId="2" borderId="2" xfId="0"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2" xfId="0" applyFont="1" applyFill="1" applyBorder="1"/>
    <xf numFmtId="49" fontId="4" fillId="2" borderId="1" xfId="1" applyNumberFormat="1" applyFont="1" applyFill="1" applyBorder="1" applyAlignment="1">
      <alignment horizontal="center" wrapText="1"/>
    </xf>
    <xf numFmtId="0" fontId="17" fillId="0" borderId="2" xfId="1" applyFont="1" applyBorder="1" applyAlignment="1">
      <alignment horizontal="center" wrapText="1"/>
    </xf>
    <xf numFmtId="0" fontId="17" fillId="2" borderId="1" xfId="1" applyFont="1" applyFill="1" applyBorder="1" applyAlignment="1">
      <alignment vertical="top" wrapText="1"/>
    </xf>
    <xf numFmtId="49" fontId="4" fillId="0" borderId="1" xfId="1" applyNumberFormat="1" applyFont="1" applyFill="1" applyBorder="1" applyAlignment="1">
      <alignment horizontal="center" wrapText="1"/>
    </xf>
    <xf numFmtId="0" fontId="17" fillId="2" borderId="1" xfId="1" applyFont="1" applyFill="1" applyBorder="1" applyAlignment="1">
      <alignment vertical="top" wrapText="1"/>
    </xf>
    <xf numFmtId="49" fontId="4" fillId="0" borderId="1" xfId="1" applyNumberFormat="1" applyFont="1" applyFill="1" applyBorder="1" applyAlignment="1">
      <alignment horizontal="center" wrapText="1"/>
    </xf>
    <xf numFmtId="0" fontId="17" fillId="2" borderId="1" xfId="1" applyFont="1" applyFill="1" applyBorder="1" applyAlignment="1">
      <alignment vertical="top" wrapText="1"/>
    </xf>
    <xf numFmtId="49" fontId="4" fillId="0" borderId="1" xfId="1" applyNumberFormat="1" applyFont="1" applyFill="1" applyBorder="1" applyAlignment="1">
      <alignment horizontal="center" wrapText="1"/>
    </xf>
    <xf numFmtId="0" fontId="17" fillId="2" borderId="1" xfId="1" applyFont="1" applyFill="1" applyBorder="1" applyAlignment="1">
      <alignment horizontal="left" vertical="top" wrapText="1"/>
    </xf>
    <xf numFmtId="49" fontId="17" fillId="2" borderId="1" xfId="1" applyNumberFormat="1" applyFont="1" applyFill="1" applyBorder="1" applyAlignment="1">
      <alignment horizontal="center" wrapText="1"/>
    </xf>
    <xf numFmtId="0" fontId="4" fillId="2" borderId="1" xfId="1" applyFont="1" applyFill="1" applyBorder="1" applyAlignment="1">
      <alignment horizontal="left" vertical="top" wrapText="1"/>
    </xf>
    <xf numFmtId="0" fontId="2" fillId="2" borderId="1" xfId="0" applyFont="1" applyFill="1" applyBorder="1" applyAlignment="1">
      <alignment horizontal="center" vertical="center" wrapText="1"/>
    </xf>
    <xf numFmtId="0" fontId="5" fillId="0" borderId="0" xfId="0" applyFont="1" applyAlignment="1">
      <alignment horizontal="left"/>
    </xf>
    <xf numFmtId="0" fontId="16" fillId="0" borderId="0" xfId="0" applyFont="1" applyAlignment="1">
      <alignment horizontal="left"/>
    </xf>
    <xf numFmtId="0" fontId="0" fillId="0" borderId="0" xfId="0" applyAlignment="1"/>
    <xf numFmtId="0" fontId="5" fillId="0" borderId="0" xfId="0" applyFont="1" applyAlignment="1">
      <alignment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18" fillId="2" borderId="1" xfId="0" applyFont="1" applyFill="1" applyBorder="1" applyAlignment="1">
      <alignment vertical="top" wrapText="1"/>
    </xf>
    <xf numFmtId="49" fontId="18" fillId="2" borderId="1" xfId="1" applyNumberFormat="1" applyFont="1" applyFill="1" applyBorder="1" applyAlignment="1">
      <alignment horizontal="center" wrapText="1"/>
    </xf>
    <xf numFmtId="0" fontId="18" fillId="0" borderId="2" xfId="1" applyFont="1" applyBorder="1" applyAlignment="1">
      <alignment horizontal="center" wrapText="1"/>
    </xf>
    <xf numFmtId="0" fontId="19" fillId="2" borderId="1" xfId="0" applyFont="1" applyFill="1" applyBorder="1" applyAlignment="1">
      <alignment vertical="center" wrapText="1"/>
    </xf>
    <xf numFmtId="165" fontId="19" fillId="0" borderId="1" xfId="0" applyNumberFormat="1" applyFont="1" applyBorder="1" applyAlignment="1">
      <alignment horizontal="center" vertical="center"/>
    </xf>
    <xf numFmtId="0" fontId="18" fillId="2" borderId="1" xfId="1" applyFont="1" applyFill="1" applyBorder="1" applyAlignment="1">
      <alignment vertical="top" wrapText="1"/>
    </xf>
    <xf numFmtId="0" fontId="20" fillId="2" borderId="1" xfId="0" applyFont="1" applyFill="1" applyBorder="1" applyAlignment="1">
      <alignment vertical="center" wrapText="1"/>
    </xf>
    <xf numFmtId="0" fontId="20" fillId="2" borderId="1" xfId="0" applyFont="1" applyFill="1" applyBorder="1" applyAlignment="1">
      <alignment horizontal="center" vertical="center" wrapText="1"/>
    </xf>
    <xf numFmtId="165" fontId="20" fillId="0" borderId="1" xfId="0" applyNumberFormat="1" applyFont="1" applyBorder="1" applyAlignment="1">
      <alignment horizontal="center" vertical="center"/>
    </xf>
    <xf numFmtId="165" fontId="2" fillId="0" borderId="1" xfId="0" applyNumberFormat="1" applyFont="1" applyBorder="1" applyAlignment="1">
      <alignment horizontal="center"/>
    </xf>
    <xf numFmtId="0" fontId="21" fillId="0" borderId="0" xfId="0" applyFont="1" applyAlignment="1">
      <alignment horizontal="right"/>
    </xf>
    <xf numFmtId="49" fontId="5" fillId="0" borderId="0" xfId="0" applyNumberFormat="1" applyFont="1" applyAlignment="1">
      <alignment horizontal="right"/>
    </xf>
    <xf numFmtId="0" fontId="0" fillId="0" borderId="0" xfId="0" applyAlignment="1">
      <alignment horizontal="right"/>
    </xf>
    <xf numFmtId="0" fontId="0" fillId="0" borderId="0" xfId="0" applyAlignment="1"/>
    <xf numFmtId="0" fontId="2" fillId="2" borderId="3" xfId="0" applyFont="1" applyFill="1" applyBorder="1" applyAlignment="1">
      <alignment horizontal="center" vertical="center" wrapText="1"/>
    </xf>
    <xf numFmtId="0" fontId="13" fillId="0" borderId="2" xfId="0" applyFont="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5" fillId="0" borderId="0" xfId="0" applyFont="1" applyAlignment="1"/>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center" wrapText="1"/>
    </xf>
    <xf numFmtId="0" fontId="2" fillId="0" borderId="2" xfId="0" applyFont="1" applyBorder="1" applyAlignment="1">
      <alignment vertical="center" wrapText="1"/>
    </xf>
    <xf numFmtId="0" fontId="2" fillId="2" borderId="3" xfId="0" applyFont="1" applyFill="1" applyBorder="1" applyAlignment="1">
      <alignment vertical="top" wrapText="1"/>
    </xf>
    <xf numFmtId="0" fontId="13" fillId="0" borderId="2" xfId="0" applyFont="1" applyBorder="1" applyAlignment="1">
      <alignment vertical="top" wrapText="1"/>
    </xf>
    <xf numFmtId="0" fontId="2" fillId="2" borderId="3" xfId="0" applyFont="1" applyFill="1" applyBorder="1" applyAlignment="1"/>
    <xf numFmtId="0" fontId="13" fillId="0" borderId="2" xfId="0" applyFont="1" applyBorder="1" applyAlignment="1"/>
    <xf numFmtId="0" fontId="13" fillId="0" borderId="2" xfId="0" applyFont="1" applyBorder="1" applyAlignment="1">
      <alignmen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5" fillId="0" borderId="0" xfId="0" applyFont="1" applyAlignment="1">
      <alignment horizontal="center"/>
    </xf>
    <xf numFmtId="0" fontId="0" fillId="0" borderId="0" xfId="0" applyAlignment="1">
      <alignment horizontal="center"/>
    </xf>
    <xf numFmtId="49" fontId="11" fillId="0" borderId="0" xfId="0" applyNumberFormat="1" applyFont="1" applyAlignment="1">
      <alignment horizontal="left" vertical="center"/>
    </xf>
    <xf numFmtId="0" fontId="5" fillId="0" borderId="0" xfId="0" applyFont="1" applyAlignment="1">
      <alignment horizontal="left"/>
    </xf>
    <xf numFmtId="0" fontId="16" fillId="0" borderId="0" xfId="0" applyFont="1" applyAlignment="1">
      <alignment horizontal="left"/>
    </xf>
    <xf numFmtId="165" fontId="2" fillId="0" borderId="3" xfId="0" applyNumberFormat="1" applyFont="1" applyBorder="1" applyAlignment="1">
      <alignment horizontal="center" vertical="center"/>
    </xf>
    <xf numFmtId="165" fontId="13" fillId="0" borderId="2" xfId="0" applyNumberFormat="1" applyFont="1" applyBorder="1" applyAlignment="1">
      <alignment horizontal="center" vertical="center"/>
    </xf>
    <xf numFmtId="165" fontId="2" fillId="0" borderId="3" xfId="0" applyNumberFormat="1" applyFont="1" applyBorder="1" applyAlignment="1">
      <alignment horizontal="center" vertical="top"/>
    </xf>
    <xf numFmtId="165" fontId="13" fillId="0" borderId="2" xfId="0" applyNumberFormat="1" applyFont="1" applyBorder="1" applyAlignment="1">
      <alignment horizontal="center" vertical="top"/>
    </xf>
    <xf numFmtId="0" fontId="5" fillId="0" borderId="9" xfId="0" applyFont="1" applyBorder="1" applyAlignment="1"/>
    <xf numFmtId="0" fontId="0" fillId="0" borderId="9" xfId="0" applyBorder="1" applyAlignment="1"/>
    <xf numFmtId="0" fontId="2" fillId="2" borderId="1" xfId="0" applyFont="1" applyFill="1" applyBorder="1" applyAlignment="1">
      <alignment horizontal="lef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49" fontId="5" fillId="0" borderId="0" xfId="0" applyNumberFormat="1" applyFont="1" applyAlignment="1">
      <alignment wrapText="1"/>
    </xf>
    <xf numFmtId="49" fontId="16" fillId="0" borderId="0" xfId="0" applyNumberFormat="1" applyFont="1" applyAlignment="1">
      <alignment wrapText="1"/>
    </xf>
    <xf numFmtId="49" fontId="0" fillId="0" borderId="0" xfId="0" applyNumberFormat="1" applyAlignment="1">
      <alignment wrapText="1"/>
    </xf>
    <xf numFmtId="49" fontId="11" fillId="0" borderId="0" xfId="0" applyNumberFormat="1" applyFont="1" applyAlignment="1">
      <alignment horizontal="left" wrapText="1"/>
    </xf>
    <xf numFmtId="0" fontId="14" fillId="0" borderId="0" xfId="0" applyFont="1" applyAlignment="1">
      <alignment horizontal="left" wrapText="1"/>
    </xf>
    <xf numFmtId="0" fontId="0" fillId="0" borderId="0" xfId="0" applyAlignment="1">
      <alignment wrapText="1"/>
    </xf>
    <xf numFmtId="0" fontId="11" fillId="0" borderId="0" xfId="0" applyFont="1" applyAlignment="1">
      <alignment horizontal="left" wrapText="1"/>
    </xf>
    <xf numFmtId="0" fontId="5" fillId="0" borderId="0" xfId="0" applyFont="1" applyAlignment="1">
      <alignment wrapText="1"/>
    </xf>
    <xf numFmtId="49" fontId="9" fillId="0" borderId="0" xfId="0" applyNumberFormat="1" applyFont="1" applyBorder="1" applyAlignment="1">
      <alignment horizontal="center" wrapText="1"/>
    </xf>
    <xf numFmtId="49" fontId="9" fillId="0" borderId="0" xfId="0" applyNumberFormat="1" applyFont="1" applyBorder="1" applyAlignment="1">
      <alignment horizontal="center"/>
    </xf>
    <xf numFmtId="0" fontId="9" fillId="0" borderId="0" xfId="0" applyFont="1" applyAlignment="1">
      <alignment horizontal="center"/>
    </xf>
  </cellXfs>
  <cellStyles count="4">
    <cellStyle name="Обычный" xfId="0" builtinId="0"/>
    <cellStyle name="Обычный 2" xfId="2"/>
    <cellStyle name="Обычный 3" xfId="3"/>
    <cellStyle name="Обычный 4"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567"/>
  <sheetViews>
    <sheetView tabSelected="1" view="pageBreakPreview" zoomScale="70" zoomScaleNormal="100" zoomScaleSheetLayoutView="70" workbookViewId="0">
      <selection activeCell="F10" sqref="F10"/>
    </sheetView>
  </sheetViews>
  <sheetFormatPr defaultRowHeight="14.4" x14ac:dyDescent="0.3"/>
  <cols>
    <col min="1" max="1" width="3.88671875" customWidth="1"/>
    <col min="2" max="2" width="4" customWidth="1"/>
    <col min="3" max="3" width="5.88671875" customWidth="1"/>
    <col min="4" max="4" width="96" customWidth="1"/>
    <col min="5" max="5" width="20.6640625" customWidth="1"/>
    <col min="6" max="6" width="10.6640625" customWidth="1"/>
    <col min="7" max="7" width="11.6640625" hidden="1" customWidth="1"/>
    <col min="8" max="8" width="21.88671875" style="49" hidden="1" customWidth="1"/>
    <col min="9" max="9" width="17.33203125" hidden="1" customWidth="1"/>
    <col min="10" max="10" width="20" hidden="1" customWidth="1"/>
    <col min="11" max="11" width="17.5546875" hidden="1" customWidth="1"/>
    <col min="12" max="12" width="17.77734375" hidden="1" customWidth="1"/>
    <col min="13" max="13" width="15.44140625" hidden="1" customWidth="1"/>
    <col min="14" max="14" width="18.109375" hidden="1" customWidth="1"/>
    <col min="15" max="15" width="14.5546875" hidden="1" customWidth="1"/>
    <col min="16" max="16" width="20" customWidth="1"/>
    <col min="17" max="17" width="11.5546875" customWidth="1"/>
    <col min="18" max="18" width="21" customWidth="1"/>
  </cols>
  <sheetData>
    <row r="2" spans="2:18" s="49" customFormat="1" x14ac:dyDescent="0.3"/>
    <row r="3" spans="2:18" s="49" customFormat="1" ht="42" customHeight="1" x14ac:dyDescent="0.45">
      <c r="H3" s="163" t="s">
        <v>531</v>
      </c>
      <c r="I3" s="163"/>
      <c r="J3" s="163"/>
      <c r="K3" s="142"/>
      <c r="L3" s="175" t="s">
        <v>571</v>
      </c>
      <c r="M3" s="176"/>
      <c r="N3" s="176"/>
      <c r="O3" s="177"/>
      <c r="P3" s="177"/>
      <c r="Q3" s="177"/>
      <c r="R3" s="177"/>
    </row>
    <row r="4" spans="2:18" s="49" customFormat="1" ht="47.4" customHeight="1" x14ac:dyDescent="0.4">
      <c r="H4" s="178" t="s">
        <v>456</v>
      </c>
      <c r="I4" s="179"/>
      <c r="J4" s="179"/>
      <c r="K4" s="180"/>
      <c r="L4" s="180"/>
      <c r="M4" s="180"/>
      <c r="N4" s="180"/>
      <c r="O4" s="180"/>
      <c r="P4" s="180"/>
      <c r="Q4" s="180"/>
      <c r="R4" s="180"/>
    </row>
    <row r="5" spans="2:18" s="49" customFormat="1" ht="22.2" customHeight="1" x14ac:dyDescent="0.4">
      <c r="H5" s="181" t="s">
        <v>396</v>
      </c>
      <c r="I5" s="179"/>
      <c r="J5" s="179"/>
      <c r="K5" s="180"/>
      <c r="L5" s="180"/>
      <c r="M5" s="180"/>
      <c r="N5" s="180"/>
      <c r="O5" s="180"/>
      <c r="P5" s="180"/>
      <c r="Q5" s="180"/>
      <c r="R5" s="180"/>
    </row>
    <row r="6" spans="2:18" s="49" customFormat="1" ht="31.2" customHeight="1" x14ac:dyDescent="0.4">
      <c r="H6" s="181" t="s">
        <v>572</v>
      </c>
      <c r="I6" s="179"/>
      <c r="J6" s="179"/>
      <c r="K6" s="180"/>
      <c r="L6" s="180"/>
      <c r="M6" s="180"/>
      <c r="N6" s="180"/>
      <c r="O6" s="180"/>
      <c r="P6" s="180"/>
      <c r="Q6" s="180"/>
      <c r="R6" s="180"/>
    </row>
    <row r="7" spans="2:18" s="49" customFormat="1" ht="24.6" customHeight="1" x14ac:dyDescent="0.45">
      <c r="H7" s="92"/>
      <c r="I7" s="94"/>
      <c r="J7" s="94"/>
    </row>
    <row r="8" spans="2:18" s="49" customFormat="1" ht="1.8" customHeight="1" x14ac:dyDescent="0.45">
      <c r="H8" s="95"/>
      <c r="I8" s="94"/>
      <c r="J8" s="94"/>
    </row>
    <row r="9" spans="2:18" s="49" customFormat="1" ht="18" customHeight="1" x14ac:dyDescent="0.45">
      <c r="E9" s="90"/>
      <c r="F9" s="91"/>
      <c r="G9" s="91"/>
      <c r="H9" s="164" t="s">
        <v>457</v>
      </c>
      <c r="I9" s="165"/>
      <c r="J9" s="165"/>
      <c r="K9" s="142"/>
    </row>
    <row r="10" spans="2:18" s="49" customFormat="1" ht="24.6" customHeight="1" x14ac:dyDescent="0.45">
      <c r="E10" s="90"/>
      <c r="F10" s="91"/>
      <c r="G10" s="91"/>
      <c r="H10" s="68"/>
      <c r="I10" s="96"/>
      <c r="J10" s="96"/>
      <c r="L10" s="182" t="s">
        <v>457</v>
      </c>
      <c r="M10" s="142"/>
      <c r="N10" s="142"/>
      <c r="O10" s="142"/>
      <c r="P10" s="142"/>
      <c r="Q10" s="142"/>
      <c r="R10" s="142"/>
    </row>
    <row r="11" spans="2:18" s="49" customFormat="1" ht="24.6" customHeight="1" x14ac:dyDescent="0.45">
      <c r="E11" s="90"/>
      <c r="F11" s="91"/>
      <c r="G11" s="91"/>
      <c r="H11" s="122"/>
      <c r="I11" s="123"/>
      <c r="J11" s="123"/>
      <c r="L11" s="125"/>
      <c r="M11" s="124"/>
      <c r="N11" s="124"/>
    </row>
    <row r="12" spans="2:18" s="49" customFormat="1" ht="22.95" customHeight="1" x14ac:dyDescent="0.45">
      <c r="E12" s="90"/>
      <c r="F12" s="91"/>
      <c r="G12" s="91"/>
      <c r="H12" s="164" t="s">
        <v>394</v>
      </c>
      <c r="I12" s="165"/>
      <c r="J12" s="165"/>
      <c r="K12" s="142"/>
      <c r="L12" s="148" t="s">
        <v>394</v>
      </c>
      <c r="M12" s="142"/>
      <c r="N12" s="142"/>
      <c r="O12" s="142"/>
      <c r="P12" s="142"/>
      <c r="Q12" s="142"/>
      <c r="R12" s="142"/>
    </row>
    <row r="13" spans="2:18" s="49" customFormat="1" ht="24" customHeight="1" x14ac:dyDescent="0.45">
      <c r="E13" s="90"/>
      <c r="F13" s="91"/>
      <c r="G13" s="91"/>
      <c r="H13" s="164" t="s">
        <v>395</v>
      </c>
      <c r="I13" s="165"/>
      <c r="J13" s="165"/>
      <c r="K13" s="142"/>
      <c r="L13" s="142"/>
      <c r="M13" s="142"/>
      <c r="N13" s="142"/>
      <c r="O13" s="142"/>
      <c r="P13" s="142"/>
      <c r="Q13" s="142"/>
      <c r="R13" s="142"/>
    </row>
    <row r="14" spans="2:18" s="49" customFormat="1" ht="23.4" customHeight="1" x14ac:dyDescent="0.45">
      <c r="B14" s="50"/>
      <c r="C14" s="33"/>
      <c r="D14" s="33"/>
      <c r="E14" s="90"/>
      <c r="F14" s="91"/>
      <c r="G14" s="91"/>
      <c r="H14" s="164" t="s">
        <v>396</v>
      </c>
      <c r="I14" s="165"/>
      <c r="J14" s="165"/>
      <c r="K14" s="142"/>
      <c r="L14" s="142"/>
      <c r="M14" s="142"/>
      <c r="N14" s="142"/>
      <c r="O14" s="142"/>
      <c r="P14" s="142"/>
      <c r="Q14" s="142"/>
      <c r="R14" s="142"/>
    </row>
    <row r="15" spans="2:18" ht="25.2" x14ac:dyDescent="0.45">
      <c r="B15" s="12"/>
      <c r="C15" s="33"/>
      <c r="D15" s="33"/>
      <c r="E15" s="90"/>
      <c r="F15" s="91"/>
      <c r="G15" s="91"/>
      <c r="H15" s="164" t="s">
        <v>458</v>
      </c>
      <c r="I15" s="165"/>
      <c r="J15" s="165"/>
      <c r="K15" s="142"/>
      <c r="L15" s="142"/>
      <c r="M15" s="142"/>
      <c r="N15" s="142"/>
      <c r="O15" s="142"/>
      <c r="P15" s="142"/>
      <c r="Q15" s="142"/>
      <c r="R15" s="142"/>
    </row>
    <row r="16" spans="2:18" ht="32.4" customHeight="1" x14ac:dyDescent="0.45">
      <c r="B16" s="12"/>
      <c r="C16" s="33"/>
      <c r="D16" s="33"/>
      <c r="E16" s="61"/>
      <c r="F16" s="62"/>
      <c r="G16" s="68"/>
      <c r="H16" s="70"/>
    </row>
    <row r="17" spans="2:18" ht="22.8" x14ac:dyDescent="0.4">
      <c r="B17" s="12"/>
      <c r="C17" s="33"/>
      <c r="D17" s="34"/>
      <c r="E17" s="38"/>
      <c r="F17" s="161"/>
      <c r="G17" s="161"/>
    </row>
    <row r="18" spans="2:18" ht="4.5" customHeight="1" x14ac:dyDescent="0.4">
      <c r="B18" s="12"/>
      <c r="C18" s="33"/>
      <c r="D18" s="34"/>
      <c r="E18" s="35"/>
      <c r="F18" s="161"/>
      <c r="G18" s="162"/>
    </row>
    <row r="19" spans="2:18" ht="23.4" customHeight="1" x14ac:dyDescent="0.4">
      <c r="B19" s="12"/>
      <c r="C19" s="183" t="s">
        <v>259</v>
      </c>
      <c r="D19" s="183"/>
      <c r="E19" s="183"/>
      <c r="F19" s="183"/>
      <c r="G19" s="183"/>
      <c r="H19" s="180"/>
      <c r="I19" s="180"/>
      <c r="J19" s="180"/>
      <c r="K19" s="180"/>
      <c r="L19" s="180"/>
      <c r="M19" s="180"/>
      <c r="N19" s="180"/>
      <c r="O19" s="180"/>
      <c r="P19" s="180"/>
      <c r="Q19" s="180"/>
      <c r="R19" s="180"/>
    </row>
    <row r="20" spans="2:18" ht="14.4" hidden="1" customHeight="1" x14ac:dyDescent="0.4">
      <c r="B20" s="12"/>
    </row>
    <row r="21" spans="2:18" ht="22.8" x14ac:dyDescent="0.4">
      <c r="B21" s="12"/>
      <c r="C21" s="184" t="s">
        <v>260</v>
      </c>
      <c r="D21" s="184"/>
      <c r="E21" s="184"/>
      <c r="F21" s="184"/>
      <c r="G21" s="184"/>
      <c r="H21" s="142"/>
      <c r="I21" s="142"/>
      <c r="J21" s="142"/>
      <c r="K21" s="142"/>
      <c r="L21" s="142"/>
      <c r="M21" s="142"/>
      <c r="N21" s="142"/>
      <c r="O21" s="142"/>
      <c r="P21" s="142"/>
      <c r="Q21" s="142"/>
      <c r="R21" s="142"/>
    </row>
    <row r="22" spans="2:18" ht="22.8" x14ac:dyDescent="0.4">
      <c r="B22" s="12"/>
      <c r="C22" s="184" t="s">
        <v>318</v>
      </c>
      <c r="D22" s="142"/>
      <c r="E22" s="142"/>
      <c r="F22" s="142"/>
      <c r="G22" s="142"/>
      <c r="H22" s="142"/>
      <c r="I22" s="142"/>
      <c r="J22" s="142"/>
      <c r="K22" s="142"/>
      <c r="L22" s="142"/>
      <c r="M22" s="142"/>
      <c r="N22" s="142"/>
      <c r="O22" s="142"/>
      <c r="P22" s="142"/>
      <c r="Q22" s="142"/>
      <c r="R22" s="142"/>
    </row>
    <row r="23" spans="2:18" ht="22.8" x14ac:dyDescent="0.4">
      <c r="B23" s="12"/>
      <c r="C23" s="185" t="s">
        <v>261</v>
      </c>
      <c r="D23" s="185"/>
      <c r="E23" s="185"/>
      <c r="F23" s="185"/>
      <c r="G23" s="185"/>
      <c r="H23" s="142"/>
      <c r="I23" s="142"/>
      <c r="J23" s="142"/>
      <c r="K23" s="142"/>
      <c r="L23" s="142"/>
      <c r="M23" s="142"/>
      <c r="N23" s="142"/>
      <c r="O23" s="142"/>
      <c r="P23" s="142"/>
      <c r="Q23" s="142"/>
      <c r="R23" s="142"/>
    </row>
    <row r="24" spans="2:18" ht="22.8" x14ac:dyDescent="0.4">
      <c r="B24" s="12"/>
      <c r="C24" s="184" t="s">
        <v>393</v>
      </c>
      <c r="D24" s="184"/>
      <c r="E24" s="184"/>
      <c r="F24" s="184"/>
      <c r="G24" s="184"/>
      <c r="H24" s="142"/>
      <c r="I24" s="142"/>
      <c r="J24" s="142"/>
      <c r="K24" s="142"/>
      <c r="L24" s="142"/>
      <c r="M24" s="142"/>
      <c r="N24" s="142"/>
      <c r="O24" s="142"/>
      <c r="P24" s="142"/>
      <c r="Q24" s="142"/>
      <c r="R24" s="142"/>
    </row>
    <row r="25" spans="2:18" ht="15" customHeight="1" x14ac:dyDescent="0.4">
      <c r="B25" s="12"/>
      <c r="C25" s="12"/>
      <c r="D25" s="11"/>
      <c r="E25" s="8"/>
      <c r="F25" s="8"/>
      <c r="G25" s="8"/>
    </row>
    <row r="26" spans="2:18" ht="18.75" customHeight="1" x14ac:dyDescent="0.4">
      <c r="B26" s="12"/>
      <c r="C26" s="12"/>
      <c r="D26" s="11"/>
      <c r="E26" s="12"/>
      <c r="F26" s="11"/>
      <c r="G26" s="11"/>
      <c r="H26" s="33"/>
      <c r="K26" s="170" t="s">
        <v>535</v>
      </c>
      <c r="L26" s="171"/>
      <c r="N26" s="50" t="s">
        <v>536</v>
      </c>
      <c r="R26" s="50" t="s">
        <v>536</v>
      </c>
    </row>
    <row r="27" spans="2:18" ht="67.2" customHeight="1" x14ac:dyDescent="0.4">
      <c r="B27" s="12"/>
      <c r="C27" s="6" t="s">
        <v>0</v>
      </c>
      <c r="D27" s="81" t="s">
        <v>1</v>
      </c>
      <c r="E27" s="81" t="s">
        <v>2</v>
      </c>
      <c r="F27" s="81" t="s">
        <v>3</v>
      </c>
      <c r="G27" s="81" t="s">
        <v>31</v>
      </c>
      <c r="H27" s="60" t="s">
        <v>397</v>
      </c>
      <c r="I27" s="60" t="s">
        <v>454</v>
      </c>
      <c r="J27" s="60" t="s">
        <v>397</v>
      </c>
      <c r="K27" s="60" t="s">
        <v>454</v>
      </c>
      <c r="L27" s="60" t="s">
        <v>397</v>
      </c>
      <c r="M27" s="60" t="s">
        <v>454</v>
      </c>
      <c r="N27" s="60" t="s">
        <v>397</v>
      </c>
      <c r="O27" s="60" t="s">
        <v>454</v>
      </c>
      <c r="P27" s="60" t="s">
        <v>397</v>
      </c>
      <c r="Q27" s="60" t="s">
        <v>454</v>
      </c>
      <c r="R27" s="60" t="s">
        <v>397</v>
      </c>
    </row>
    <row r="28" spans="2:18" ht="21" x14ac:dyDescent="0.4">
      <c r="B28" s="12"/>
      <c r="C28" s="81">
        <v>1</v>
      </c>
      <c r="D28" s="81">
        <v>2</v>
      </c>
      <c r="E28" s="81">
        <v>3</v>
      </c>
      <c r="F28" s="81">
        <v>4</v>
      </c>
      <c r="G28" s="81"/>
      <c r="H28" s="57">
        <v>5</v>
      </c>
      <c r="I28" s="57">
        <v>6</v>
      </c>
      <c r="J28" s="57">
        <v>7</v>
      </c>
      <c r="K28" s="57">
        <v>6</v>
      </c>
      <c r="L28" s="57">
        <v>5</v>
      </c>
      <c r="M28" s="57">
        <v>6</v>
      </c>
      <c r="N28" s="57">
        <v>5</v>
      </c>
      <c r="O28" s="57">
        <v>6</v>
      </c>
      <c r="P28" s="57">
        <v>5</v>
      </c>
      <c r="Q28" s="57">
        <v>6</v>
      </c>
      <c r="R28" s="57">
        <v>7</v>
      </c>
    </row>
    <row r="29" spans="2:18" ht="40.799999999999997" x14ac:dyDescent="0.4">
      <c r="B29" s="12"/>
      <c r="C29" s="13">
        <v>1</v>
      </c>
      <c r="D29" s="9" t="s">
        <v>263</v>
      </c>
      <c r="E29" s="13" t="s">
        <v>4</v>
      </c>
      <c r="F29" s="13"/>
      <c r="G29" s="15"/>
      <c r="H29" s="73">
        <f>H30+H65</f>
        <v>816547</v>
      </c>
      <c r="I29" s="73">
        <f>I30+I65</f>
        <v>23499.500000000004</v>
      </c>
      <c r="J29" s="73">
        <f>H29+I29</f>
        <v>840046.5</v>
      </c>
      <c r="K29" s="73">
        <f>K30+K65</f>
        <v>4799.9999999999991</v>
      </c>
      <c r="L29" s="73">
        <f t="shared" ref="L29:L94" si="0">J29+K29</f>
        <v>844846.5</v>
      </c>
      <c r="M29" s="73">
        <f>M30+M65</f>
        <v>56923.7</v>
      </c>
      <c r="N29" s="73">
        <f t="shared" ref="N29:N94" si="1">L29+M29</f>
        <v>901770.2</v>
      </c>
      <c r="O29" s="73">
        <f>O30+O65</f>
        <v>0</v>
      </c>
      <c r="P29" s="73">
        <f t="shared" ref="P29:P94" si="2">N29+O29</f>
        <v>901770.2</v>
      </c>
      <c r="Q29" s="73">
        <f>Q30+Q65</f>
        <v>1252.2</v>
      </c>
      <c r="R29" s="73">
        <f t="shared" ref="R29:R94" si="3">P29+Q29</f>
        <v>903022.39999999991</v>
      </c>
    </row>
    <row r="30" spans="2:18" ht="60.6" customHeight="1" x14ac:dyDescent="0.4">
      <c r="B30" s="12"/>
      <c r="C30" s="81"/>
      <c r="D30" s="39" t="s">
        <v>255</v>
      </c>
      <c r="E30" s="76" t="s">
        <v>5</v>
      </c>
      <c r="F30" s="76"/>
      <c r="G30" s="40"/>
      <c r="H30" s="74">
        <f>H31+H37+H49+H56+H35+H60+H39+H42+H46+H53</f>
        <v>726064.8</v>
      </c>
      <c r="I30" s="74">
        <f>I31+I37+I49+I56+I35+I60+I39+I42+I46+I53+I44+I62</f>
        <v>11372.500000000004</v>
      </c>
      <c r="J30" s="74">
        <f t="shared" ref="J30:J105" si="4">H30+I30</f>
        <v>737437.3</v>
      </c>
      <c r="K30" s="74">
        <f>K31+K37+K49+K56+K35+K60+K39+K42+K46+K53+K44+K62</f>
        <v>5193.6999999999989</v>
      </c>
      <c r="L30" s="74">
        <f t="shared" si="0"/>
        <v>742631</v>
      </c>
      <c r="M30" s="74">
        <f>M31+M37+M49+M56+M35+M60+M39+M42+M46+M53+M44+M62+M58</f>
        <v>56923.7</v>
      </c>
      <c r="N30" s="74">
        <f t="shared" si="1"/>
        <v>799554.7</v>
      </c>
      <c r="O30" s="74">
        <f>O31+O37+O49+O56+O35+O60+O39+O42+O46+O53+O44+O62+O58</f>
        <v>0</v>
      </c>
      <c r="P30" s="74">
        <f t="shared" si="2"/>
        <v>799554.7</v>
      </c>
      <c r="Q30" s="74">
        <f>Q31+Q37+Q49+Q56+Q35+Q60+Q39+Q42+Q46+Q53+Q44+Q62+Q58</f>
        <v>1252.2</v>
      </c>
      <c r="R30" s="74">
        <f t="shared" si="3"/>
        <v>800806.89999999991</v>
      </c>
    </row>
    <row r="31" spans="2:18" ht="50.25" customHeight="1" x14ac:dyDescent="0.4">
      <c r="B31" s="12"/>
      <c r="C31" s="7"/>
      <c r="D31" s="39" t="s">
        <v>79</v>
      </c>
      <c r="E31" s="76" t="s">
        <v>8</v>
      </c>
      <c r="F31" s="76"/>
      <c r="G31" s="40"/>
      <c r="H31" s="74">
        <f>H32+H33+H34</f>
        <v>201313.7</v>
      </c>
      <c r="I31" s="74">
        <f>I32+I33+I34</f>
        <v>33594.9</v>
      </c>
      <c r="J31" s="74">
        <f t="shared" si="4"/>
        <v>234908.6</v>
      </c>
      <c r="K31" s="74">
        <f>K32+K33+K34</f>
        <v>-7544</v>
      </c>
      <c r="L31" s="74">
        <f t="shared" si="0"/>
        <v>227364.6</v>
      </c>
      <c r="M31" s="74">
        <f>M32+M33+M34</f>
        <v>27.9</v>
      </c>
      <c r="N31" s="74">
        <f t="shared" si="1"/>
        <v>227392.5</v>
      </c>
      <c r="O31" s="74">
        <f>O32+O33+O34</f>
        <v>0</v>
      </c>
      <c r="P31" s="74">
        <f t="shared" si="2"/>
        <v>227392.5</v>
      </c>
      <c r="Q31" s="74">
        <f>Q32+Q33+Q34</f>
        <v>350</v>
      </c>
      <c r="R31" s="74">
        <f t="shared" si="3"/>
        <v>227742.5</v>
      </c>
    </row>
    <row r="32" spans="2:18" ht="21" x14ac:dyDescent="0.4">
      <c r="B32" s="12"/>
      <c r="C32" s="145"/>
      <c r="D32" s="151" t="s">
        <v>6</v>
      </c>
      <c r="E32" s="158" t="s">
        <v>8</v>
      </c>
      <c r="F32" s="158">
        <v>600</v>
      </c>
      <c r="G32" s="40">
        <v>1</v>
      </c>
      <c r="H32" s="74">
        <v>84883.8</v>
      </c>
      <c r="I32" s="74"/>
      <c r="J32" s="74">
        <f t="shared" si="4"/>
        <v>84883.8</v>
      </c>
      <c r="K32" s="74">
        <v>1397.4</v>
      </c>
      <c r="L32" s="74">
        <f t="shared" si="0"/>
        <v>86281.2</v>
      </c>
      <c r="M32" s="74"/>
      <c r="N32" s="74">
        <f t="shared" si="1"/>
        <v>86281.2</v>
      </c>
      <c r="O32" s="74"/>
      <c r="P32" s="74">
        <f t="shared" si="2"/>
        <v>86281.2</v>
      </c>
      <c r="Q32" s="74"/>
      <c r="R32" s="74">
        <f t="shared" si="3"/>
        <v>86281.2</v>
      </c>
    </row>
    <row r="33" spans="2:18" ht="21" x14ac:dyDescent="0.4">
      <c r="B33" s="12"/>
      <c r="C33" s="145"/>
      <c r="D33" s="173"/>
      <c r="E33" s="159"/>
      <c r="F33" s="159"/>
      <c r="G33" s="40">
        <v>2</v>
      </c>
      <c r="H33" s="74">
        <v>104285.4</v>
      </c>
      <c r="I33" s="74">
        <v>-23.9</v>
      </c>
      <c r="J33" s="74">
        <f t="shared" si="4"/>
        <v>104261.5</v>
      </c>
      <c r="K33" s="74">
        <v>1913.5</v>
      </c>
      <c r="L33" s="74">
        <f t="shared" si="0"/>
        <v>106175</v>
      </c>
      <c r="M33" s="74">
        <v>27.9</v>
      </c>
      <c r="N33" s="74">
        <f t="shared" si="1"/>
        <v>106202.9</v>
      </c>
      <c r="O33" s="74"/>
      <c r="P33" s="74">
        <f t="shared" si="2"/>
        <v>106202.9</v>
      </c>
      <c r="Q33" s="74"/>
      <c r="R33" s="74">
        <f t="shared" si="3"/>
        <v>106202.9</v>
      </c>
    </row>
    <row r="34" spans="2:18" ht="22.5" customHeight="1" x14ac:dyDescent="0.4">
      <c r="B34" s="12"/>
      <c r="C34" s="145"/>
      <c r="D34" s="174"/>
      <c r="E34" s="160"/>
      <c r="F34" s="160"/>
      <c r="G34" s="40">
        <v>3</v>
      </c>
      <c r="H34" s="74">
        <v>12144.5</v>
      </c>
      <c r="I34" s="74">
        <v>33618.800000000003</v>
      </c>
      <c r="J34" s="74">
        <f t="shared" si="4"/>
        <v>45763.3</v>
      </c>
      <c r="K34" s="74">
        <v>-10854.9</v>
      </c>
      <c r="L34" s="74">
        <f t="shared" si="0"/>
        <v>34908.400000000001</v>
      </c>
      <c r="M34" s="74"/>
      <c r="N34" s="74">
        <f t="shared" si="1"/>
        <v>34908.400000000001</v>
      </c>
      <c r="O34" s="74"/>
      <c r="P34" s="74">
        <f t="shared" si="2"/>
        <v>34908.400000000001</v>
      </c>
      <c r="Q34" s="74">
        <v>350</v>
      </c>
      <c r="R34" s="74">
        <f t="shared" si="3"/>
        <v>35258.400000000001</v>
      </c>
    </row>
    <row r="35" spans="2:18" s="49" customFormat="1" ht="22.5" customHeight="1" x14ac:dyDescent="0.4">
      <c r="B35" s="50"/>
      <c r="C35" s="81"/>
      <c r="D35" s="21" t="s">
        <v>302</v>
      </c>
      <c r="E35" s="65" t="s">
        <v>435</v>
      </c>
      <c r="F35" s="65"/>
      <c r="G35" s="40"/>
      <c r="H35" s="74">
        <f>H36</f>
        <v>603</v>
      </c>
      <c r="I35" s="74">
        <f>I36</f>
        <v>0</v>
      </c>
      <c r="J35" s="74">
        <f t="shared" si="4"/>
        <v>603</v>
      </c>
      <c r="K35" s="74">
        <f>K36</f>
        <v>1025.9000000000001</v>
      </c>
      <c r="L35" s="74">
        <f t="shared" si="0"/>
        <v>1628.9</v>
      </c>
      <c r="M35" s="74">
        <f>M36</f>
        <v>603</v>
      </c>
      <c r="N35" s="74">
        <f t="shared" si="1"/>
        <v>2231.9</v>
      </c>
      <c r="O35" s="74">
        <f>O36</f>
        <v>0</v>
      </c>
      <c r="P35" s="74">
        <f t="shared" si="2"/>
        <v>2231.9</v>
      </c>
      <c r="Q35" s="74">
        <f>Q36</f>
        <v>902.2</v>
      </c>
      <c r="R35" s="74">
        <f t="shared" si="3"/>
        <v>3134.1000000000004</v>
      </c>
    </row>
    <row r="36" spans="2:18" s="49" customFormat="1" ht="39.75" customHeight="1" x14ac:dyDescent="0.4">
      <c r="B36" s="50"/>
      <c r="C36" s="81"/>
      <c r="D36" s="21" t="s">
        <v>20</v>
      </c>
      <c r="E36" s="65" t="s">
        <v>435</v>
      </c>
      <c r="F36" s="65" t="s">
        <v>285</v>
      </c>
      <c r="G36" s="40"/>
      <c r="H36" s="74">
        <v>603</v>
      </c>
      <c r="I36" s="74"/>
      <c r="J36" s="74">
        <f t="shared" si="4"/>
        <v>603</v>
      </c>
      <c r="K36" s="74">
        <v>1025.9000000000001</v>
      </c>
      <c r="L36" s="74">
        <f t="shared" si="0"/>
        <v>1628.9</v>
      </c>
      <c r="M36" s="74">
        <v>603</v>
      </c>
      <c r="N36" s="74">
        <f t="shared" si="1"/>
        <v>2231.9</v>
      </c>
      <c r="O36" s="74"/>
      <c r="P36" s="74">
        <f t="shared" si="2"/>
        <v>2231.9</v>
      </c>
      <c r="Q36" s="74">
        <v>902.2</v>
      </c>
      <c r="R36" s="74">
        <f t="shared" si="3"/>
        <v>3134.1000000000004</v>
      </c>
    </row>
    <row r="37" spans="2:18" s="49" customFormat="1" ht="39.75" customHeight="1" x14ac:dyDescent="0.4">
      <c r="B37" s="50"/>
      <c r="C37" s="81"/>
      <c r="D37" s="78" t="s">
        <v>19</v>
      </c>
      <c r="E37" s="76" t="s">
        <v>319</v>
      </c>
      <c r="F37" s="82"/>
      <c r="G37" s="40"/>
      <c r="H37" s="74">
        <f>H38</f>
        <v>2214.1999999999998</v>
      </c>
      <c r="I37" s="74">
        <f>I38</f>
        <v>0</v>
      </c>
      <c r="J37" s="74">
        <f t="shared" si="4"/>
        <v>2214.1999999999998</v>
      </c>
      <c r="K37" s="74">
        <f>K38</f>
        <v>856.9</v>
      </c>
      <c r="L37" s="74">
        <f t="shared" si="0"/>
        <v>3071.1</v>
      </c>
      <c r="M37" s="74">
        <f>M38</f>
        <v>2456.4</v>
      </c>
      <c r="N37" s="74">
        <f t="shared" si="1"/>
        <v>5527.5</v>
      </c>
      <c r="O37" s="74">
        <f>O38</f>
        <v>0</v>
      </c>
      <c r="P37" s="74">
        <f t="shared" si="2"/>
        <v>5527.5</v>
      </c>
      <c r="Q37" s="74">
        <f>Q38</f>
        <v>0</v>
      </c>
      <c r="R37" s="74">
        <f t="shared" si="3"/>
        <v>5527.5</v>
      </c>
    </row>
    <row r="38" spans="2:18" s="49" customFormat="1" ht="51.75" customHeight="1" x14ac:dyDescent="0.4">
      <c r="B38" s="50"/>
      <c r="C38" s="81"/>
      <c r="D38" s="78" t="s">
        <v>6</v>
      </c>
      <c r="E38" s="76" t="s">
        <v>319</v>
      </c>
      <c r="F38" s="82">
        <v>600</v>
      </c>
      <c r="G38" s="40"/>
      <c r="H38" s="74">
        <v>2214.1999999999998</v>
      </c>
      <c r="I38" s="74"/>
      <c r="J38" s="74">
        <f t="shared" si="4"/>
        <v>2214.1999999999998</v>
      </c>
      <c r="K38" s="74">
        <v>856.9</v>
      </c>
      <c r="L38" s="74">
        <f t="shared" si="0"/>
        <v>3071.1</v>
      </c>
      <c r="M38" s="74">
        <v>2456.4</v>
      </c>
      <c r="N38" s="74">
        <f t="shared" si="1"/>
        <v>5527.5</v>
      </c>
      <c r="O38" s="74"/>
      <c r="P38" s="74">
        <f t="shared" si="2"/>
        <v>5527.5</v>
      </c>
      <c r="Q38" s="74"/>
      <c r="R38" s="74">
        <f t="shared" si="3"/>
        <v>5527.5</v>
      </c>
    </row>
    <row r="39" spans="2:18" s="49" customFormat="1" ht="51.75" customHeight="1" x14ac:dyDescent="0.4">
      <c r="B39" s="50"/>
      <c r="C39" s="81"/>
      <c r="D39" s="66" t="s">
        <v>442</v>
      </c>
      <c r="E39" s="65" t="s">
        <v>443</v>
      </c>
      <c r="F39" s="65"/>
      <c r="G39" s="40"/>
      <c r="H39" s="74">
        <f>H40</f>
        <v>36801.5</v>
      </c>
      <c r="I39" s="74">
        <f>I40+I41</f>
        <v>-33618.799999999996</v>
      </c>
      <c r="J39" s="74">
        <f t="shared" si="4"/>
        <v>3182.7000000000044</v>
      </c>
      <c r="K39" s="74">
        <f>K40+K41</f>
        <v>10854.9</v>
      </c>
      <c r="L39" s="74">
        <f t="shared" si="0"/>
        <v>14037.600000000004</v>
      </c>
      <c r="M39" s="74">
        <f>M40+M41</f>
        <v>0</v>
      </c>
      <c r="N39" s="74">
        <f t="shared" si="1"/>
        <v>14037.600000000004</v>
      </c>
      <c r="O39" s="74">
        <f>O40+O41</f>
        <v>0</v>
      </c>
      <c r="P39" s="74">
        <f t="shared" si="2"/>
        <v>14037.600000000004</v>
      </c>
      <c r="Q39" s="74">
        <f>Q40+Q41</f>
        <v>0</v>
      </c>
      <c r="R39" s="74">
        <f t="shared" si="3"/>
        <v>14037.600000000004</v>
      </c>
    </row>
    <row r="40" spans="2:18" s="49" customFormat="1" ht="51.75" customHeight="1" x14ac:dyDescent="0.4">
      <c r="B40" s="50"/>
      <c r="C40" s="81"/>
      <c r="D40" s="21" t="s">
        <v>20</v>
      </c>
      <c r="E40" s="65" t="s">
        <v>443</v>
      </c>
      <c r="F40" s="65" t="s">
        <v>285</v>
      </c>
      <c r="G40" s="40"/>
      <c r="H40" s="74">
        <v>36801.5</v>
      </c>
      <c r="I40" s="74">
        <v>-33650.199999999997</v>
      </c>
      <c r="J40" s="74">
        <f t="shared" si="4"/>
        <v>3151.3000000000029</v>
      </c>
      <c r="K40" s="74">
        <v>10815.4</v>
      </c>
      <c r="L40" s="74">
        <f t="shared" si="0"/>
        <v>13966.700000000003</v>
      </c>
      <c r="M40" s="74"/>
      <c r="N40" s="74">
        <f t="shared" si="1"/>
        <v>13966.700000000003</v>
      </c>
      <c r="O40" s="74"/>
      <c r="P40" s="74">
        <f t="shared" si="2"/>
        <v>13966.700000000003</v>
      </c>
      <c r="Q40" s="74"/>
      <c r="R40" s="74">
        <f t="shared" si="3"/>
        <v>13966.700000000003</v>
      </c>
    </row>
    <row r="41" spans="2:18" s="49" customFormat="1" ht="51.75" customHeight="1" x14ac:dyDescent="0.4">
      <c r="B41" s="50"/>
      <c r="C41" s="97"/>
      <c r="D41" s="39" t="s">
        <v>18</v>
      </c>
      <c r="E41" s="65" t="s">
        <v>443</v>
      </c>
      <c r="F41" s="65" t="s">
        <v>445</v>
      </c>
      <c r="G41" s="40"/>
      <c r="H41" s="74"/>
      <c r="I41" s="74">
        <v>31.4</v>
      </c>
      <c r="J41" s="74">
        <f t="shared" si="4"/>
        <v>31.4</v>
      </c>
      <c r="K41" s="74">
        <v>39.5</v>
      </c>
      <c r="L41" s="74">
        <f t="shared" si="0"/>
        <v>70.900000000000006</v>
      </c>
      <c r="M41" s="74"/>
      <c r="N41" s="74">
        <f t="shared" si="1"/>
        <v>70.900000000000006</v>
      </c>
      <c r="O41" s="74"/>
      <c r="P41" s="74">
        <f t="shared" si="2"/>
        <v>70.900000000000006</v>
      </c>
      <c r="Q41" s="74"/>
      <c r="R41" s="74">
        <f t="shared" si="3"/>
        <v>70.900000000000006</v>
      </c>
    </row>
    <row r="42" spans="2:18" s="49" customFormat="1" ht="81.75" customHeight="1" x14ac:dyDescent="0.4">
      <c r="B42" s="50"/>
      <c r="C42" s="81"/>
      <c r="D42" s="5" t="s">
        <v>327</v>
      </c>
      <c r="E42" s="30" t="s">
        <v>340</v>
      </c>
      <c r="F42" s="76"/>
      <c r="G42" s="40"/>
      <c r="H42" s="74">
        <f>H43</f>
        <v>18202</v>
      </c>
      <c r="I42" s="74">
        <f>I43</f>
        <v>-18202</v>
      </c>
      <c r="J42" s="74">
        <f t="shared" si="4"/>
        <v>0</v>
      </c>
      <c r="K42" s="74">
        <f>K43</f>
        <v>0</v>
      </c>
      <c r="L42" s="74">
        <f t="shared" si="0"/>
        <v>0</v>
      </c>
      <c r="M42" s="74">
        <f>M43</f>
        <v>0</v>
      </c>
      <c r="N42" s="74">
        <f t="shared" si="1"/>
        <v>0</v>
      </c>
      <c r="O42" s="74">
        <f>O43</f>
        <v>0</v>
      </c>
      <c r="P42" s="74">
        <f t="shared" si="2"/>
        <v>0</v>
      </c>
      <c r="Q42" s="74">
        <f>Q43</f>
        <v>0</v>
      </c>
      <c r="R42" s="74">
        <f t="shared" si="3"/>
        <v>0</v>
      </c>
    </row>
    <row r="43" spans="2:18" s="49" customFormat="1" ht="51.75" customHeight="1" x14ac:dyDescent="0.4">
      <c r="B43" s="50"/>
      <c r="C43" s="81"/>
      <c r="D43" s="5" t="s">
        <v>339</v>
      </c>
      <c r="E43" s="30" t="s">
        <v>340</v>
      </c>
      <c r="F43" s="76">
        <v>600</v>
      </c>
      <c r="G43" s="40"/>
      <c r="H43" s="74">
        <v>18202</v>
      </c>
      <c r="I43" s="74">
        <v>-18202</v>
      </c>
      <c r="J43" s="74">
        <f t="shared" si="4"/>
        <v>0</v>
      </c>
      <c r="K43" s="74"/>
      <c r="L43" s="74">
        <f t="shared" si="0"/>
        <v>0</v>
      </c>
      <c r="M43" s="74"/>
      <c r="N43" s="74">
        <f t="shared" si="1"/>
        <v>0</v>
      </c>
      <c r="O43" s="74"/>
      <c r="P43" s="74">
        <f t="shared" si="2"/>
        <v>0</v>
      </c>
      <c r="Q43" s="74"/>
      <c r="R43" s="74">
        <f t="shared" si="3"/>
        <v>0</v>
      </c>
    </row>
    <row r="44" spans="2:18" s="49" customFormat="1" ht="181.8" customHeight="1" x14ac:dyDescent="0.4">
      <c r="B44" s="50"/>
      <c r="C44" s="97"/>
      <c r="D44" s="102" t="s">
        <v>562</v>
      </c>
      <c r="E44" s="103" t="s">
        <v>488</v>
      </c>
      <c r="F44" s="103"/>
      <c r="G44" s="40"/>
      <c r="H44" s="74">
        <f>H45</f>
        <v>0</v>
      </c>
      <c r="I44" s="74">
        <f>I45</f>
        <v>17967.599999999999</v>
      </c>
      <c r="J44" s="74">
        <f t="shared" ref="J44" si="5">H44+I44</f>
        <v>17967.599999999999</v>
      </c>
      <c r="K44" s="74">
        <f>K45</f>
        <v>0</v>
      </c>
      <c r="L44" s="74">
        <f t="shared" si="0"/>
        <v>17967.599999999999</v>
      </c>
      <c r="M44" s="74">
        <f>M45</f>
        <v>0</v>
      </c>
      <c r="N44" s="74">
        <f t="shared" si="1"/>
        <v>17967.599999999999</v>
      </c>
      <c r="O44" s="74">
        <f>O45</f>
        <v>0</v>
      </c>
      <c r="P44" s="74">
        <f t="shared" si="2"/>
        <v>17967.599999999999</v>
      </c>
      <c r="Q44" s="74">
        <f>Q45</f>
        <v>0</v>
      </c>
      <c r="R44" s="74">
        <f t="shared" si="3"/>
        <v>17967.599999999999</v>
      </c>
    </row>
    <row r="45" spans="2:18" s="49" customFormat="1" ht="51.75" customHeight="1" x14ac:dyDescent="0.4">
      <c r="B45" s="50"/>
      <c r="C45" s="97"/>
      <c r="D45" s="102" t="s">
        <v>339</v>
      </c>
      <c r="E45" s="103" t="s">
        <v>488</v>
      </c>
      <c r="F45" s="103" t="s">
        <v>285</v>
      </c>
      <c r="G45" s="40"/>
      <c r="H45" s="74"/>
      <c r="I45" s="74">
        <v>17967.599999999999</v>
      </c>
      <c r="J45" s="74">
        <f t="shared" si="4"/>
        <v>17967.599999999999</v>
      </c>
      <c r="K45" s="74"/>
      <c r="L45" s="74">
        <f t="shared" si="0"/>
        <v>17967.599999999999</v>
      </c>
      <c r="M45" s="74"/>
      <c r="N45" s="74">
        <f t="shared" si="1"/>
        <v>17967.599999999999</v>
      </c>
      <c r="O45" s="74"/>
      <c r="P45" s="74">
        <f t="shared" si="2"/>
        <v>17967.599999999999</v>
      </c>
      <c r="Q45" s="74"/>
      <c r="R45" s="74">
        <f t="shared" si="3"/>
        <v>17967.599999999999</v>
      </c>
    </row>
    <row r="46" spans="2:18" s="49" customFormat="1" ht="108.75" customHeight="1" x14ac:dyDescent="0.4">
      <c r="B46" s="50"/>
      <c r="C46" s="81"/>
      <c r="D46" s="5" t="s">
        <v>12</v>
      </c>
      <c r="E46" s="76" t="s">
        <v>13</v>
      </c>
      <c r="F46" s="76"/>
      <c r="G46" s="40"/>
      <c r="H46" s="74">
        <f>H47+H48</f>
        <v>4921</v>
      </c>
      <c r="I46" s="74">
        <f>I47+I48</f>
        <v>0</v>
      </c>
      <c r="J46" s="74">
        <f t="shared" si="4"/>
        <v>4921</v>
      </c>
      <c r="K46" s="74">
        <f>K47+K48</f>
        <v>0</v>
      </c>
      <c r="L46" s="74">
        <f t="shared" si="0"/>
        <v>4921</v>
      </c>
      <c r="M46" s="74">
        <f>M47+M48</f>
        <v>0</v>
      </c>
      <c r="N46" s="74">
        <f t="shared" si="1"/>
        <v>4921</v>
      </c>
      <c r="O46" s="74">
        <f>O47+O48</f>
        <v>0</v>
      </c>
      <c r="P46" s="74">
        <f t="shared" si="2"/>
        <v>4921</v>
      </c>
      <c r="Q46" s="74">
        <f>Q47+Q48</f>
        <v>0</v>
      </c>
      <c r="R46" s="74">
        <f t="shared" si="3"/>
        <v>4921</v>
      </c>
    </row>
    <row r="47" spans="2:18" s="49" customFormat="1" ht="45" customHeight="1" x14ac:dyDescent="0.4">
      <c r="B47" s="50"/>
      <c r="C47" s="81"/>
      <c r="D47" s="5" t="s">
        <v>14</v>
      </c>
      <c r="E47" s="76" t="s">
        <v>13</v>
      </c>
      <c r="F47" s="76">
        <v>200</v>
      </c>
      <c r="G47" s="40">
        <v>4</v>
      </c>
      <c r="H47" s="74">
        <v>25</v>
      </c>
      <c r="I47" s="74"/>
      <c r="J47" s="74">
        <f t="shared" si="4"/>
        <v>25</v>
      </c>
      <c r="K47" s="74"/>
      <c r="L47" s="74">
        <f t="shared" si="0"/>
        <v>25</v>
      </c>
      <c r="M47" s="74"/>
      <c r="N47" s="74">
        <f t="shared" si="1"/>
        <v>25</v>
      </c>
      <c r="O47" s="74"/>
      <c r="P47" s="74">
        <f t="shared" si="2"/>
        <v>25</v>
      </c>
      <c r="Q47" s="74"/>
      <c r="R47" s="74">
        <f t="shared" si="3"/>
        <v>25</v>
      </c>
    </row>
    <row r="48" spans="2:18" s="49" customFormat="1" ht="33" customHeight="1" x14ac:dyDescent="0.4">
      <c r="B48" s="50"/>
      <c r="C48" s="81"/>
      <c r="D48" s="5" t="s">
        <v>15</v>
      </c>
      <c r="E48" s="76" t="s">
        <v>13</v>
      </c>
      <c r="F48" s="76">
        <v>300</v>
      </c>
      <c r="G48" s="40">
        <v>4</v>
      </c>
      <c r="H48" s="74">
        <v>4896</v>
      </c>
      <c r="I48" s="74"/>
      <c r="J48" s="74">
        <f t="shared" si="4"/>
        <v>4896</v>
      </c>
      <c r="K48" s="74"/>
      <c r="L48" s="74">
        <f t="shared" si="0"/>
        <v>4896</v>
      </c>
      <c r="M48" s="74"/>
      <c r="N48" s="74">
        <f t="shared" si="1"/>
        <v>4896</v>
      </c>
      <c r="O48" s="74"/>
      <c r="P48" s="74">
        <f t="shared" si="2"/>
        <v>4896</v>
      </c>
      <c r="Q48" s="74"/>
      <c r="R48" s="74">
        <f t="shared" si="3"/>
        <v>4896</v>
      </c>
    </row>
    <row r="49" spans="2:18" ht="191.4" customHeight="1" x14ac:dyDescent="0.4">
      <c r="B49" s="12"/>
      <c r="C49" s="7"/>
      <c r="D49" s="39" t="s">
        <v>10</v>
      </c>
      <c r="E49" s="76" t="s">
        <v>11</v>
      </c>
      <c r="F49" s="76"/>
      <c r="G49" s="40"/>
      <c r="H49" s="74">
        <f>H50+H51+H52</f>
        <v>6553.1</v>
      </c>
      <c r="I49" s="74">
        <f>I50+I51+I52</f>
        <v>0</v>
      </c>
      <c r="J49" s="74">
        <f t="shared" si="4"/>
        <v>6553.1</v>
      </c>
      <c r="K49" s="74">
        <f>K50+K51+K52</f>
        <v>0</v>
      </c>
      <c r="L49" s="74">
        <f t="shared" si="0"/>
        <v>6553.1</v>
      </c>
      <c r="M49" s="74">
        <f>M50+M51+M52</f>
        <v>0</v>
      </c>
      <c r="N49" s="74">
        <f t="shared" si="1"/>
        <v>6553.1</v>
      </c>
      <c r="O49" s="74">
        <f>O50+O51+O52</f>
        <v>0</v>
      </c>
      <c r="P49" s="74">
        <f t="shared" si="2"/>
        <v>6553.1</v>
      </c>
      <c r="Q49" s="74">
        <f>Q50+Q51+Q52</f>
        <v>0</v>
      </c>
      <c r="R49" s="74">
        <f t="shared" si="3"/>
        <v>6553.1</v>
      </c>
    </row>
    <row r="50" spans="2:18" ht="21" x14ac:dyDescent="0.4">
      <c r="B50" s="12"/>
      <c r="C50" s="145"/>
      <c r="D50" s="151" t="s">
        <v>9</v>
      </c>
      <c r="E50" s="146" t="s">
        <v>211</v>
      </c>
      <c r="F50" s="146" t="s">
        <v>32</v>
      </c>
      <c r="G50" s="40">
        <v>1</v>
      </c>
      <c r="H50" s="74">
        <v>2310.9</v>
      </c>
      <c r="I50" s="74"/>
      <c r="J50" s="74">
        <f t="shared" si="4"/>
        <v>2310.9</v>
      </c>
      <c r="K50" s="74"/>
      <c r="L50" s="74">
        <f t="shared" si="0"/>
        <v>2310.9</v>
      </c>
      <c r="M50" s="74"/>
      <c r="N50" s="74">
        <f t="shared" si="1"/>
        <v>2310.9</v>
      </c>
      <c r="O50" s="74"/>
      <c r="P50" s="74">
        <f t="shared" si="2"/>
        <v>2310.9</v>
      </c>
      <c r="Q50" s="74"/>
      <c r="R50" s="74">
        <f t="shared" si="3"/>
        <v>2310.9</v>
      </c>
    </row>
    <row r="51" spans="2:18" ht="21" x14ac:dyDescent="0.4">
      <c r="B51" s="12"/>
      <c r="C51" s="145"/>
      <c r="D51" s="173"/>
      <c r="E51" s="147"/>
      <c r="F51" s="147"/>
      <c r="G51" s="40">
        <v>2</v>
      </c>
      <c r="H51" s="74">
        <v>3666.3</v>
      </c>
      <c r="I51" s="74"/>
      <c r="J51" s="74">
        <f t="shared" si="4"/>
        <v>3666.3</v>
      </c>
      <c r="K51" s="74"/>
      <c r="L51" s="74">
        <f t="shared" si="0"/>
        <v>3666.3</v>
      </c>
      <c r="M51" s="74"/>
      <c r="N51" s="74">
        <f t="shared" si="1"/>
        <v>3666.3</v>
      </c>
      <c r="O51" s="74"/>
      <c r="P51" s="74">
        <f t="shared" si="2"/>
        <v>3666.3</v>
      </c>
      <c r="Q51" s="74"/>
      <c r="R51" s="74">
        <f t="shared" si="3"/>
        <v>3666.3</v>
      </c>
    </row>
    <row r="52" spans="2:18" ht="24" customHeight="1" x14ac:dyDescent="0.4">
      <c r="B52" s="12"/>
      <c r="C52" s="145"/>
      <c r="D52" s="174"/>
      <c r="E52" s="147"/>
      <c r="F52" s="147"/>
      <c r="G52" s="40">
        <v>3</v>
      </c>
      <c r="H52" s="74">
        <v>575.9</v>
      </c>
      <c r="I52" s="74"/>
      <c r="J52" s="74">
        <f t="shared" si="4"/>
        <v>575.9</v>
      </c>
      <c r="K52" s="74"/>
      <c r="L52" s="74">
        <f t="shared" si="0"/>
        <v>575.9</v>
      </c>
      <c r="M52" s="74"/>
      <c r="N52" s="74">
        <f t="shared" si="1"/>
        <v>575.9</v>
      </c>
      <c r="O52" s="74"/>
      <c r="P52" s="74">
        <f t="shared" si="2"/>
        <v>575.9</v>
      </c>
      <c r="Q52" s="74"/>
      <c r="R52" s="74">
        <f t="shared" si="3"/>
        <v>575.9</v>
      </c>
    </row>
    <row r="53" spans="2:18" s="49" customFormat="1" ht="87.6" customHeight="1" x14ac:dyDescent="0.4">
      <c r="B53" s="50"/>
      <c r="C53" s="81"/>
      <c r="D53" s="39" t="s">
        <v>265</v>
      </c>
      <c r="E53" s="76" t="s">
        <v>7</v>
      </c>
      <c r="F53" s="76"/>
      <c r="G53" s="40"/>
      <c r="H53" s="74">
        <f>H54+H55</f>
        <v>454360.3</v>
      </c>
      <c r="I53" s="74">
        <f>I54+I55</f>
        <v>8663.2999999999993</v>
      </c>
      <c r="J53" s="74">
        <f t="shared" si="4"/>
        <v>463023.6</v>
      </c>
      <c r="K53" s="74">
        <f>K54+K55</f>
        <v>0</v>
      </c>
      <c r="L53" s="74">
        <f t="shared" si="0"/>
        <v>463023.6</v>
      </c>
      <c r="M53" s="74">
        <f>M54+M55</f>
        <v>50836.399999999994</v>
      </c>
      <c r="N53" s="74">
        <f t="shared" si="1"/>
        <v>513860</v>
      </c>
      <c r="O53" s="74">
        <f>O54+O55</f>
        <v>0</v>
      </c>
      <c r="P53" s="74">
        <f t="shared" si="2"/>
        <v>513860</v>
      </c>
      <c r="Q53" s="74">
        <f>Q54+Q55</f>
        <v>0</v>
      </c>
      <c r="R53" s="74">
        <f t="shared" si="3"/>
        <v>513860</v>
      </c>
    </row>
    <row r="54" spans="2:18" s="49" customFormat="1" ht="24" customHeight="1" x14ac:dyDescent="0.4">
      <c r="B54" s="50"/>
      <c r="C54" s="81"/>
      <c r="D54" s="172" t="s">
        <v>6</v>
      </c>
      <c r="E54" s="147" t="s">
        <v>7</v>
      </c>
      <c r="F54" s="147">
        <v>600</v>
      </c>
      <c r="G54" s="40">
        <v>1</v>
      </c>
      <c r="H54" s="74">
        <v>160486.5</v>
      </c>
      <c r="I54" s="74"/>
      <c r="J54" s="74">
        <f t="shared" si="4"/>
        <v>160486.5</v>
      </c>
      <c r="K54" s="74"/>
      <c r="L54" s="74">
        <f t="shared" si="0"/>
        <v>160486.5</v>
      </c>
      <c r="M54" s="74">
        <v>12310.3</v>
      </c>
      <c r="N54" s="74">
        <f t="shared" si="1"/>
        <v>172796.79999999999</v>
      </c>
      <c r="O54" s="74"/>
      <c r="P54" s="74">
        <f t="shared" si="2"/>
        <v>172796.79999999999</v>
      </c>
      <c r="Q54" s="74"/>
      <c r="R54" s="74">
        <f t="shared" si="3"/>
        <v>172796.79999999999</v>
      </c>
    </row>
    <row r="55" spans="2:18" s="49" customFormat="1" ht="24" customHeight="1" x14ac:dyDescent="0.4">
      <c r="B55" s="50"/>
      <c r="C55" s="81"/>
      <c r="D55" s="172"/>
      <c r="E55" s="147"/>
      <c r="F55" s="147"/>
      <c r="G55" s="40">
        <v>2</v>
      </c>
      <c r="H55" s="74">
        <v>293873.8</v>
      </c>
      <c r="I55" s="74">
        <v>8663.2999999999993</v>
      </c>
      <c r="J55" s="74">
        <f t="shared" si="4"/>
        <v>302537.09999999998</v>
      </c>
      <c r="K55" s="74"/>
      <c r="L55" s="74">
        <f t="shared" si="0"/>
        <v>302537.09999999998</v>
      </c>
      <c r="M55" s="74">
        <v>38526.1</v>
      </c>
      <c r="N55" s="74">
        <f t="shared" si="1"/>
        <v>341063.19999999995</v>
      </c>
      <c r="O55" s="74"/>
      <c r="P55" s="74">
        <f t="shared" si="2"/>
        <v>341063.19999999995</v>
      </c>
      <c r="Q55" s="74"/>
      <c r="R55" s="74">
        <f t="shared" si="3"/>
        <v>341063.19999999995</v>
      </c>
    </row>
    <row r="56" spans="2:18" ht="70.8" customHeight="1" x14ac:dyDescent="0.4">
      <c r="B56" s="12"/>
      <c r="C56" s="7"/>
      <c r="D56" s="5" t="s">
        <v>266</v>
      </c>
      <c r="E56" s="76" t="s">
        <v>16</v>
      </c>
      <c r="F56" s="76"/>
      <c r="G56" s="40"/>
      <c r="H56" s="74">
        <f>H57</f>
        <v>701</v>
      </c>
      <c r="I56" s="74">
        <f>I57</f>
        <v>0</v>
      </c>
      <c r="J56" s="74">
        <f t="shared" si="4"/>
        <v>701</v>
      </c>
      <c r="K56" s="74">
        <f>K57</f>
        <v>0</v>
      </c>
      <c r="L56" s="74">
        <f t="shared" si="0"/>
        <v>701</v>
      </c>
      <c r="M56" s="74">
        <f>M57</f>
        <v>0</v>
      </c>
      <c r="N56" s="74">
        <f t="shared" si="1"/>
        <v>701</v>
      </c>
      <c r="O56" s="74">
        <f>O57</f>
        <v>0</v>
      </c>
      <c r="P56" s="74">
        <f t="shared" si="2"/>
        <v>701</v>
      </c>
      <c r="Q56" s="74">
        <f>Q57</f>
        <v>0</v>
      </c>
      <c r="R56" s="74">
        <f t="shared" si="3"/>
        <v>701</v>
      </c>
    </row>
    <row r="57" spans="2:18" ht="42" x14ac:dyDescent="0.4">
      <c r="B57" s="12"/>
      <c r="C57" s="7"/>
      <c r="D57" s="5" t="s">
        <v>6</v>
      </c>
      <c r="E57" s="76" t="s">
        <v>16</v>
      </c>
      <c r="F57" s="76">
        <v>600</v>
      </c>
      <c r="G57" s="40">
        <v>2</v>
      </c>
      <c r="H57" s="74">
        <v>701</v>
      </c>
      <c r="I57" s="74"/>
      <c r="J57" s="74">
        <f t="shared" si="4"/>
        <v>701</v>
      </c>
      <c r="K57" s="74"/>
      <c r="L57" s="74">
        <f t="shared" si="0"/>
        <v>701</v>
      </c>
      <c r="M57" s="74"/>
      <c r="N57" s="74">
        <f t="shared" si="1"/>
        <v>701</v>
      </c>
      <c r="O57" s="74"/>
      <c r="P57" s="74">
        <f t="shared" si="2"/>
        <v>701</v>
      </c>
      <c r="Q57" s="74"/>
      <c r="R57" s="74">
        <f t="shared" si="3"/>
        <v>701</v>
      </c>
    </row>
    <row r="58" spans="2:18" s="49" customFormat="1" ht="63" x14ac:dyDescent="0.4">
      <c r="B58" s="50"/>
      <c r="C58" s="7"/>
      <c r="D58" s="5" t="s">
        <v>551</v>
      </c>
      <c r="E58" s="127" t="s">
        <v>552</v>
      </c>
      <c r="F58" s="127"/>
      <c r="G58" s="40"/>
      <c r="H58" s="74"/>
      <c r="I58" s="74"/>
      <c r="J58" s="74"/>
      <c r="K58" s="74"/>
      <c r="L58" s="74"/>
      <c r="M58" s="74">
        <f>M59</f>
        <v>3000</v>
      </c>
      <c r="N58" s="74">
        <f t="shared" si="1"/>
        <v>3000</v>
      </c>
      <c r="O58" s="74">
        <f>O59</f>
        <v>0</v>
      </c>
      <c r="P58" s="74">
        <f t="shared" si="2"/>
        <v>3000</v>
      </c>
      <c r="Q58" s="74">
        <f>Q59</f>
        <v>0</v>
      </c>
      <c r="R58" s="74">
        <f t="shared" si="3"/>
        <v>3000</v>
      </c>
    </row>
    <row r="59" spans="2:18" s="49" customFormat="1" ht="42" x14ac:dyDescent="0.4">
      <c r="B59" s="50"/>
      <c r="C59" s="7"/>
      <c r="D59" s="5" t="s">
        <v>20</v>
      </c>
      <c r="E59" s="127" t="s">
        <v>552</v>
      </c>
      <c r="F59" s="127" t="s">
        <v>285</v>
      </c>
      <c r="G59" s="40"/>
      <c r="H59" s="74"/>
      <c r="I59" s="74"/>
      <c r="J59" s="74"/>
      <c r="K59" s="74"/>
      <c r="L59" s="74"/>
      <c r="M59" s="74">
        <v>3000</v>
      </c>
      <c r="N59" s="74">
        <f t="shared" si="1"/>
        <v>3000</v>
      </c>
      <c r="O59" s="74"/>
      <c r="P59" s="74">
        <f t="shared" si="2"/>
        <v>3000</v>
      </c>
      <c r="Q59" s="74"/>
      <c r="R59" s="74">
        <f t="shared" si="3"/>
        <v>3000</v>
      </c>
    </row>
    <row r="60" spans="2:18" s="49" customFormat="1" ht="162.6" customHeight="1" x14ac:dyDescent="0.4">
      <c r="B60" s="50"/>
      <c r="C60" s="7"/>
      <c r="D60" s="66" t="s">
        <v>436</v>
      </c>
      <c r="E60" s="65" t="s">
        <v>437</v>
      </c>
      <c r="F60" s="65"/>
      <c r="G60" s="40"/>
      <c r="H60" s="74">
        <f>H61</f>
        <v>395</v>
      </c>
      <c r="I60" s="74">
        <f>I61</f>
        <v>-395</v>
      </c>
      <c r="J60" s="74">
        <f t="shared" si="4"/>
        <v>0</v>
      </c>
      <c r="K60" s="74">
        <f>K61</f>
        <v>0</v>
      </c>
      <c r="L60" s="74">
        <f t="shared" si="0"/>
        <v>0</v>
      </c>
      <c r="M60" s="74">
        <f>M61</f>
        <v>0</v>
      </c>
      <c r="N60" s="74">
        <f t="shared" si="1"/>
        <v>0</v>
      </c>
      <c r="O60" s="74">
        <f>O61</f>
        <v>0</v>
      </c>
      <c r="P60" s="74">
        <f t="shared" si="2"/>
        <v>0</v>
      </c>
      <c r="Q60" s="74">
        <f>Q61</f>
        <v>0</v>
      </c>
      <c r="R60" s="74">
        <f t="shared" si="3"/>
        <v>0</v>
      </c>
    </row>
    <row r="61" spans="2:18" s="49" customFormat="1" ht="42" x14ac:dyDescent="0.4">
      <c r="B61" s="50"/>
      <c r="C61" s="7"/>
      <c r="D61" s="21" t="s">
        <v>20</v>
      </c>
      <c r="E61" s="65" t="s">
        <v>437</v>
      </c>
      <c r="F61" s="65" t="s">
        <v>285</v>
      </c>
      <c r="G61" s="40"/>
      <c r="H61" s="74">
        <v>395</v>
      </c>
      <c r="I61" s="74">
        <v>-395</v>
      </c>
      <c r="J61" s="74">
        <f t="shared" si="4"/>
        <v>0</v>
      </c>
      <c r="K61" s="74"/>
      <c r="L61" s="74">
        <f t="shared" si="0"/>
        <v>0</v>
      </c>
      <c r="M61" s="74"/>
      <c r="N61" s="74">
        <f t="shared" si="1"/>
        <v>0</v>
      </c>
      <c r="O61" s="74"/>
      <c r="P61" s="74">
        <f t="shared" si="2"/>
        <v>0</v>
      </c>
      <c r="Q61" s="74"/>
      <c r="R61" s="74">
        <f t="shared" si="3"/>
        <v>0</v>
      </c>
    </row>
    <row r="62" spans="2:18" s="49" customFormat="1" ht="48.6" customHeight="1" x14ac:dyDescent="0.4">
      <c r="B62" s="50"/>
      <c r="C62" s="7"/>
      <c r="D62" s="106" t="s">
        <v>385</v>
      </c>
      <c r="E62" s="107" t="s">
        <v>383</v>
      </c>
      <c r="F62" s="107"/>
      <c r="G62" s="40"/>
      <c r="H62" s="74">
        <f t="shared" ref="H62:H63" si="6">H63</f>
        <v>0</v>
      </c>
      <c r="I62" s="74">
        <f t="shared" ref="I62:Q63" si="7">I63</f>
        <v>3362.5</v>
      </c>
      <c r="J62" s="74">
        <f t="shared" ref="J62:J63" si="8">H62+I62</f>
        <v>3362.5</v>
      </c>
      <c r="K62" s="74">
        <f t="shared" si="7"/>
        <v>0</v>
      </c>
      <c r="L62" s="74">
        <f t="shared" si="0"/>
        <v>3362.5</v>
      </c>
      <c r="M62" s="74">
        <f t="shared" si="7"/>
        <v>0</v>
      </c>
      <c r="N62" s="74">
        <f t="shared" si="1"/>
        <v>3362.5</v>
      </c>
      <c r="O62" s="74">
        <f t="shared" si="7"/>
        <v>0</v>
      </c>
      <c r="P62" s="74">
        <f t="shared" si="2"/>
        <v>3362.5</v>
      </c>
      <c r="Q62" s="74">
        <f t="shared" si="7"/>
        <v>0</v>
      </c>
      <c r="R62" s="74">
        <f t="shared" si="3"/>
        <v>3362.5</v>
      </c>
    </row>
    <row r="63" spans="2:18" s="49" customFormat="1" ht="66" customHeight="1" x14ac:dyDescent="0.4">
      <c r="B63" s="50"/>
      <c r="C63" s="7"/>
      <c r="D63" s="106" t="s">
        <v>489</v>
      </c>
      <c r="E63" s="107" t="s">
        <v>490</v>
      </c>
      <c r="F63" s="107"/>
      <c r="G63" s="40"/>
      <c r="H63" s="74">
        <f t="shared" si="6"/>
        <v>0</v>
      </c>
      <c r="I63" s="74">
        <f t="shared" si="7"/>
        <v>3362.5</v>
      </c>
      <c r="J63" s="74">
        <f t="shared" si="8"/>
        <v>3362.5</v>
      </c>
      <c r="K63" s="74">
        <f t="shared" si="7"/>
        <v>0</v>
      </c>
      <c r="L63" s="74">
        <f t="shared" si="0"/>
        <v>3362.5</v>
      </c>
      <c r="M63" s="74">
        <f t="shared" si="7"/>
        <v>0</v>
      </c>
      <c r="N63" s="74">
        <f t="shared" si="1"/>
        <v>3362.5</v>
      </c>
      <c r="O63" s="74">
        <f t="shared" si="7"/>
        <v>0</v>
      </c>
      <c r="P63" s="74">
        <f t="shared" si="2"/>
        <v>3362.5</v>
      </c>
      <c r="Q63" s="74">
        <f t="shared" si="7"/>
        <v>0</v>
      </c>
      <c r="R63" s="74">
        <f t="shared" si="3"/>
        <v>3362.5</v>
      </c>
    </row>
    <row r="64" spans="2:18" s="49" customFormat="1" ht="38.4" x14ac:dyDescent="0.4">
      <c r="B64" s="50"/>
      <c r="C64" s="7"/>
      <c r="D64" s="106" t="s">
        <v>339</v>
      </c>
      <c r="E64" s="107" t="s">
        <v>490</v>
      </c>
      <c r="F64" s="107" t="s">
        <v>285</v>
      </c>
      <c r="G64" s="40"/>
      <c r="H64" s="74"/>
      <c r="I64" s="74">
        <v>3362.5</v>
      </c>
      <c r="J64" s="74">
        <f t="shared" si="4"/>
        <v>3362.5</v>
      </c>
      <c r="K64" s="74"/>
      <c r="L64" s="74">
        <f t="shared" si="0"/>
        <v>3362.5</v>
      </c>
      <c r="M64" s="74"/>
      <c r="N64" s="74">
        <f t="shared" si="1"/>
        <v>3362.5</v>
      </c>
      <c r="O64" s="74"/>
      <c r="P64" s="74">
        <f t="shared" si="2"/>
        <v>3362.5</v>
      </c>
      <c r="Q64" s="74"/>
      <c r="R64" s="74">
        <f t="shared" si="3"/>
        <v>3362.5</v>
      </c>
    </row>
    <row r="65" spans="2:18" ht="55.95" customHeight="1" x14ac:dyDescent="0.4">
      <c r="B65" s="12"/>
      <c r="C65" s="7"/>
      <c r="D65" s="5" t="s">
        <v>254</v>
      </c>
      <c r="E65" s="79" t="s">
        <v>24</v>
      </c>
      <c r="F65" s="79"/>
      <c r="G65" s="39"/>
      <c r="H65" s="74">
        <f>H66+H68+H80+H85+H88+H90+H92+H72+H104+H98+H100+H102+H75+H82</f>
        <v>90482.200000000012</v>
      </c>
      <c r="I65" s="74">
        <f>I66+I68+I80+I85+I88+I90+I92+I72+I104+I98+I100+I102+I75+I82+I94+I96</f>
        <v>12127</v>
      </c>
      <c r="J65" s="74">
        <f t="shared" si="4"/>
        <v>102609.20000000001</v>
      </c>
      <c r="K65" s="74">
        <f>K66+K68+K80+K85+K88+K90+K92+K72+K104+K98+K100+K102+K75+K82+K94+K96</f>
        <v>-393.7</v>
      </c>
      <c r="L65" s="74">
        <f t="shared" si="0"/>
        <v>102215.50000000001</v>
      </c>
      <c r="M65" s="74">
        <f>M66+M68+M80+M85+M88+M90+M92+M72+M104+M98+M100+M102+M75+M82+M94+M96</f>
        <v>0</v>
      </c>
      <c r="N65" s="74">
        <f t="shared" si="1"/>
        <v>102215.50000000001</v>
      </c>
      <c r="O65" s="74">
        <f>O66+O68+O80+O85+O88+O90+O92+O72+O104+O98+O100+O102+O75+O82+O94+O96</f>
        <v>0</v>
      </c>
      <c r="P65" s="74">
        <f t="shared" si="2"/>
        <v>102215.50000000001</v>
      </c>
      <c r="Q65" s="74">
        <f>Q66+Q68+Q80+Q85+Q88+Q90+Q92+Q72+Q104+Q98+Q100+Q102+Q75+Q82+Q94+Q96</f>
        <v>0</v>
      </c>
      <c r="R65" s="74">
        <f t="shared" si="3"/>
        <v>102215.50000000001</v>
      </c>
    </row>
    <row r="66" spans="2:18" ht="21" x14ac:dyDescent="0.4">
      <c r="B66" s="12"/>
      <c r="C66" s="7"/>
      <c r="D66" s="5" t="s">
        <v>267</v>
      </c>
      <c r="E66" s="79" t="s">
        <v>25</v>
      </c>
      <c r="F66" s="79"/>
      <c r="G66" s="39"/>
      <c r="H66" s="74">
        <f>H67</f>
        <v>6445.9</v>
      </c>
      <c r="I66" s="74">
        <f>I67</f>
        <v>0</v>
      </c>
      <c r="J66" s="74">
        <f t="shared" si="4"/>
        <v>6445.9</v>
      </c>
      <c r="K66" s="74">
        <f>K67</f>
        <v>0</v>
      </c>
      <c r="L66" s="74">
        <f t="shared" si="0"/>
        <v>6445.9</v>
      </c>
      <c r="M66" s="74">
        <f>M67</f>
        <v>0</v>
      </c>
      <c r="N66" s="74">
        <f t="shared" si="1"/>
        <v>6445.9</v>
      </c>
      <c r="O66" s="74">
        <f>O67</f>
        <v>0</v>
      </c>
      <c r="P66" s="74">
        <f t="shared" si="2"/>
        <v>6445.9</v>
      </c>
      <c r="Q66" s="74">
        <f>Q67</f>
        <v>0</v>
      </c>
      <c r="R66" s="74">
        <f t="shared" si="3"/>
        <v>6445.9</v>
      </c>
    </row>
    <row r="67" spans="2:18" ht="106.5" customHeight="1" x14ac:dyDescent="0.4">
      <c r="B67" s="12"/>
      <c r="C67" s="7"/>
      <c r="D67" s="5" t="s">
        <v>74</v>
      </c>
      <c r="E67" s="79" t="s">
        <v>25</v>
      </c>
      <c r="F67" s="79">
        <v>100</v>
      </c>
      <c r="G67" s="39">
        <v>9</v>
      </c>
      <c r="H67" s="74">
        <v>6445.9</v>
      </c>
      <c r="I67" s="74"/>
      <c r="J67" s="74">
        <f t="shared" si="4"/>
        <v>6445.9</v>
      </c>
      <c r="K67" s="74"/>
      <c r="L67" s="74">
        <f t="shared" si="0"/>
        <v>6445.9</v>
      </c>
      <c r="M67" s="74"/>
      <c r="N67" s="74">
        <f t="shared" si="1"/>
        <v>6445.9</v>
      </c>
      <c r="O67" s="74"/>
      <c r="P67" s="74">
        <f t="shared" si="2"/>
        <v>6445.9</v>
      </c>
      <c r="Q67" s="74"/>
      <c r="R67" s="74">
        <f t="shared" si="3"/>
        <v>6445.9</v>
      </c>
    </row>
    <row r="68" spans="2:18" ht="70.5" customHeight="1" x14ac:dyDescent="0.4">
      <c r="B68" s="12"/>
      <c r="C68" s="7"/>
      <c r="D68" s="39" t="s">
        <v>268</v>
      </c>
      <c r="E68" s="79" t="s">
        <v>26</v>
      </c>
      <c r="F68" s="79"/>
      <c r="G68" s="39"/>
      <c r="H68" s="74">
        <f>H69+H70+H71</f>
        <v>34254.6</v>
      </c>
      <c r="I68" s="74">
        <f>I69+I70+I71</f>
        <v>0</v>
      </c>
      <c r="J68" s="74">
        <f t="shared" si="4"/>
        <v>34254.6</v>
      </c>
      <c r="K68" s="74">
        <f>K69+K70+K71</f>
        <v>0</v>
      </c>
      <c r="L68" s="74">
        <f t="shared" si="0"/>
        <v>34254.6</v>
      </c>
      <c r="M68" s="74">
        <f>M69+M70+M71</f>
        <v>0</v>
      </c>
      <c r="N68" s="74">
        <f t="shared" si="1"/>
        <v>34254.6</v>
      </c>
      <c r="O68" s="74">
        <f>O69+O70+O71</f>
        <v>0</v>
      </c>
      <c r="P68" s="74">
        <f t="shared" si="2"/>
        <v>34254.6</v>
      </c>
      <c r="Q68" s="74">
        <f>Q69+Q70+Q71</f>
        <v>0</v>
      </c>
      <c r="R68" s="74">
        <f t="shared" si="3"/>
        <v>34254.6</v>
      </c>
    </row>
    <row r="69" spans="2:18" ht="102.6" customHeight="1" x14ac:dyDescent="0.4">
      <c r="B69" s="12"/>
      <c r="C69" s="7"/>
      <c r="D69" s="39" t="s">
        <v>74</v>
      </c>
      <c r="E69" s="79" t="s">
        <v>26</v>
      </c>
      <c r="F69" s="79">
        <v>100</v>
      </c>
      <c r="G69" s="39">
        <v>9</v>
      </c>
      <c r="H69" s="74">
        <v>32327.8</v>
      </c>
      <c r="I69" s="74"/>
      <c r="J69" s="74">
        <f t="shared" si="4"/>
        <v>32327.8</v>
      </c>
      <c r="K69" s="74"/>
      <c r="L69" s="74">
        <f t="shared" si="0"/>
        <v>32327.8</v>
      </c>
      <c r="M69" s="74"/>
      <c r="N69" s="74">
        <f t="shared" si="1"/>
        <v>32327.8</v>
      </c>
      <c r="O69" s="74"/>
      <c r="P69" s="74">
        <f t="shared" si="2"/>
        <v>32327.8</v>
      </c>
      <c r="Q69" s="74"/>
      <c r="R69" s="74">
        <f t="shared" si="3"/>
        <v>32327.8</v>
      </c>
    </row>
    <row r="70" spans="2:18" ht="42" x14ac:dyDescent="0.4">
      <c r="B70" s="12"/>
      <c r="C70" s="7"/>
      <c r="D70" s="39" t="s">
        <v>14</v>
      </c>
      <c r="E70" s="79" t="s">
        <v>26</v>
      </c>
      <c r="F70" s="79">
        <v>200</v>
      </c>
      <c r="G70" s="39">
        <v>9</v>
      </c>
      <c r="H70" s="74">
        <v>1914.8</v>
      </c>
      <c r="I70" s="74"/>
      <c r="J70" s="74">
        <f t="shared" si="4"/>
        <v>1914.8</v>
      </c>
      <c r="K70" s="74"/>
      <c r="L70" s="74">
        <f t="shared" si="0"/>
        <v>1914.8</v>
      </c>
      <c r="M70" s="74"/>
      <c r="N70" s="74">
        <f t="shared" si="1"/>
        <v>1914.8</v>
      </c>
      <c r="O70" s="74"/>
      <c r="P70" s="74">
        <f t="shared" si="2"/>
        <v>1914.8</v>
      </c>
      <c r="Q70" s="74"/>
      <c r="R70" s="74">
        <f t="shared" si="3"/>
        <v>1914.8</v>
      </c>
    </row>
    <row r="71" spans="2:18" ht="26.25" customHeight="1" x14ac:dyDescent="0.4">
      <c r="B71" s="12"/>
      <c r="C71" s="7"/>
      <c r="D71" s="39" t="s">
        <v>18</v>
      </c>
      <c r="E71" s="79" t="s">
        <v>26</v>
      </c>
      <c r="F71" s="79">
        <v>800</v>
      </c>
      <c r="G71" s="39">
        <v>9</v>
      </c>
      <c r="H71" s="74">
        <v>12</v>
      </c>
      <c r="I71" s="74"/>
      <c r="J71" s="74">
        <f t="shared" si="4"/>
        <v>12</v>
      </c>
      <c r="K71" s="74"/>
      <c r="L71" s="74">
        <f t="shared" si="0"/>
        <v>12</v>
      </c>
      <c r="M71" s="74"/>
      <c r="N71" s="74">
        <f t="shared" si="1"/>
        <v>12</v>
      </c>
      <c r="O71" s="74"/>
      <c r="P71" s="74">
        <f t="shared" si="2"/>
        <v>12</v>
      </c>
      <c r="Q71" s="74"/>
      <c r="R71" s="74">
        <f t="shared" si="3"/>
        <v>12</v>
      </c>
    </row>
    <row r="72" spans="2:18" s="49" customFormat="1" ht="27" customHeight="1" x14ac:dyDescent="0.4">
      <c r="B72" s="50"/>
      <c r="C72" s="7"/>
      <c r="D72" s="21" t="s">
        <v>44</v>
      </c>
      <c r="E72" s="65" t="s">
        <v>444</v>
      </c>
      <c r="F72" s="65"/>
      <c r="G72" s="39"/>
      <c r="H72" s="74">
        <f>H73+H74</f>
        <v>569.1</v>
      </c>
      <c r="I72" s="74">
        <f>I73+I74</f>
        <v>0</v>
      </c>
      <c r="J72" s="74">
        <f t="shared" si="4"/>
        <v>569.1</v>
      </c>
      <c r="K72" s="74">
        <f>K73+K74</f>
        <v>0</v>
      </c>
      <c r="L72" s="74">
        <f t="shared" si="0"/>
        <v>569.1</v>
      </c>
      <c r="M72" s="74">
        <f>M73+M74</f>
        <v>0</v>
      </c>
      <c r="N72" s="74">
        <f t="shared" si="1"/>
        <v>569.1</v>
      </c>
      <c r="O72" s="74">
        <f>O73+O74</f>
        <v>0</v>
      </c>
      <c r="P72" s="74">
        <f t="shared" si="2"/>
        <v>569.1</v>
      </c>
      <c r="Q72" s="74">
        <f>Q73+Q74</f>
        <v>0</v>
      </c>
      <c r="R72" s="74">
        <f t="shared" si="3"/>
        <v>569.1</v>
      </c>
    </row>
    <row r="73" spans="2:18" s="49" customFormat="1" ht="27" customHeight="1" x14ac:dyDescent="0.4">
      <c r="B73" s="50"/>
      <c r="C73" s="7"/>
      <c r="D73" s="45" t="s">
        <v>14</v>
      </c>
      <c r="E73" s="65" t="s">
        <v>444</v>
      </c>
      <c r="F73" s="65" t="s">
        <v>284</v>
      </c>
      <c r="G73" s="39"/>
      <c r="H73" s="74">
        <v>566.1</v>
      </c>
      <c r="I73" s="74"/>
      <c r="J73" s="74">
        <f t="shared" si="4"/>
        <v>566.1</v>
      </c>
      <c r="K73" s="74"/>
      <c r="L73" s="74">
        <f t="shared" si="0"/>
        <v>566.1</v>
      </c>
      <c r="M73" s="74"/>
      <c r="N73" s="74">
        <f t="shared" si="1"/>
        <v>566.1</v>
      </c>
      <c r="O73" s="74"/>
      <c r="P73" s="74">
        <f t="shared" si="2"/>
        <v>566.1</v>
      </c>
      <c r="Q73" s="74"/>
      <c r="R73" s="74">
        <f t="shared" si="3"/>
        <v>566.1</v>
      </c>
    </row>
    <row r="74" spans="2:18" s="49" customFormat="1" ht="27" customHeight="1" x14ac:dyDescent="0.4">
      <c r="B74" s="50"/>
      <c r="C74" s="7"/>
      <c r="D74" s="21" t="s">
        <v>18</v>
      </c>
      <c r="E74" s="65" t="s">
        <v>444</v>
      </c>
      <c r="F74" s="65" t="s">
        <v>445</v>
      </c>
      <c r="G74" s="39"/>
      <c r="H74" s="74">
        <v>3</v>
      </c>
      <c r="I74" s="74"/>
      <c r="J74" s="74">
        <f t="shared" si="4"/>
        <v>3</v>
      </c>
      <c r="K74" s="74"/>
      <c r="L74" s="74">
        <f t="shared" si="0"/>
        <v>3</v>
      </c>
      <c r="M74" s="74"/>
      <c r="N74" s="74">
        <f t="shared" si="1"/>
        <v>3</v>
      </c>
      <c r="O74" s="74"/>
      <c r="P74" s="74">
        <f t="shared" si="2"/>
        <v>3</v>
      </c>
      <c r="Q74" s="74"/>
      <c r="R74" s="74">
        <f t="shared" si="3"/>
        <v>3</v>
      </c>
    </row>
    <row r="75" spans="2:18" s="49" customFormat="1" ht="27" customHeight="1" x14ac:dyDescent="0.4">
      <c r="B75" s="50"/>
      <c r="C75" s="7"/>
      <c r="D75" s="39" t="s">
        <v>19</v>
      </c>
      <c r="E75" s="79" t="s">
        <v>27</v>
      </c>
      <c r="F75" s="65"/>
      <c r="G75" s="39"/>
      <c r="H75" s="74">
        <f>H76+H77+H78+H79</f>
        <v>2740</v>
      </c>
      <c r="I75" s="74">
        <f>I76+I77+I78+I79</f>
        <v>0</v>
      </c>
      <c r="J75" s="74">
        <f t="shared" si="4"/>
        <v>2740</v>
      </c>
      <c r="K75" s="74">
        <f>K76+K77+K78+K79</f>
        <v>0</v>
      </c>
      <c r="L75" s="74">
        <f t="shared" si="0"/>
        <v>2740</v>
      </c>
      <c r="M75" s="74">
        <f>M76+M77+M78+M79</f>
        <v>0</v>
      </c>
      <c r="N75" s="74">
        <f t="shared" si="1"/>
        <v>2740</v>
      </c>
      <c r="O75" s="74">
        <f>O76+O77+O78+O79</f>
        <v>0</v>
      </c>
      <c r="P75" s="74">
        <f t="shared" si="2"/>
        <v>2740</v>
      </c>
      <c r="Q75" s="74">
        <f>Q76+Q77+Q78+Q79</f>
        <v>0</v>
      </c>
      <c r="R75" s="74">
        <f t="shared" si="3"/>
        <v>2740</v>
      </c>
    </row>
    <row r="76" spans="2:18" ht="42" x14ac:dyDescent="0.4">
      <c r="B76" s="12"/>
      <c r="C76" s="7"/>
      <c r="D76" s="39" t="s">
        <v>14</v>
      </c>
      <c r="E76" s="79" t="s">
        <v>27</v>
      </c>
      <c r="F76" s="79">
        <v>200</v>
      </c>
      <c r="G76" s="39">
        <v>9</v>
      </c>
      <c r="H76" s="74">
        <v>1100</v>
      </c>
      <c r="I76" s="74"/>
      <c r="J76" s="74">
        <f t="shared" si="4"/>
        <v>1100</v>
      </c>
      <c r="K76" s="74"/>
      <c r="L76" s="74">
        <f t="shared" si="0"/>
        <v>1100</v>
      </c>
      <c r="M76" s="74"/>
      <c r="N76" s="74">
        <f t="shared" si="1"/>
        <v>1100</v>
      </c>
      <c r="O76" s="74"/>
      <c r="P76" s="74">
        <f t="shared" si="2"/>
        <v>1100</v>
      </c>
      <c r="Q76" s="74"/>
      <c r="R76" s="74">
        <f t="shared" si="3"/>
        <v>1100</v>
      </c>
    </row>
    <row r="77" spans="2:18" ht="21" x14ac:dyDescent="0.4">
      <c r="B77" s="12"/>
      <c r="C77" s="7"/>
      <c r="D77" s="39" t="s">
        <v>15</v>
      </c>
      <c r="E77" s="79" t="s">
        <v>27</v>
      </c>
      <c r="F77" s="79">
        <v>300</v>
      </c>
      <c r="G77" s="39"/>
      <c r="H77" s="74">
        <v>350</v>
      </c>
      <c r="I77" s="74"/>
      <c r="J77" s="74">
        <f t="shared" si="4"/>
        <v>350</v>
      </c>
      <c r="K77" s="74"/>
      <c r="L77" s="74">
        <f t="shared" si="0"/>
        <v>350</v>
      </c>
      <c r="M77" s="74"/>
      <c r="N77" s="74">
        <f t="shared" si="1"/>
        <v>350</v>
      </c>
      <c r="O77" s="74"/>
      <c r="P77" s="74">
        <f t="shared" si="2"/>
        <v>350</v>
      </c>
      <c r="Q77" s="74"/>
      <c r="R77" s="74">
        <f t="shared" si="3"/>
        <v>350</v>
      </c>
    </row>
    <row r="78" spans="2:18" ht="21" x14ac:dyDescent="0.4">
      <c r="B78" s="12"/>
      <c r="C78" s="155"/>
      <c r="D78" s="151" t="s">
        <v>9</v>
      </c>
      <c r="E78" s="143" t="s">
        <v>27</v>
      </c>
      <c r="F78" s="143">
        <v>600</v>
      </c>
      <c r="G78" s="39">
        <v>9</v>
      </c>
      <c r="H78" s="74">
        <v>1290</v>
      </c>
      <c r="I78" s="74"/>
      <c r="J78" s="74">
        <f t="shared" si="4"/>
        <v>1290</v>
      </c>
      <c r="K78" s="74"/>
      <c r="L78" s="74">
        <f t="shared" si="0"/>
        <v>1290</v>
      </c>
      <c r="M78" s="74"/>
      <c r="N78" s="74">
        <f t="shared" si="1"/>
        <v>1290</v>
      </c>
      <c r="O78" s="74"/>
      <c r="P78" s="74">
        <f t="shared" si="2"/>
        <v>1290</v>
      </c>
      <c r="Q78" s="74"/>
      <c r="R78" s="74">
        <f t="shared" si="3"/>
        <v>1290</v>
      </c>
    </row>
    <row r="79" spans="2:18" s="49" customFormat="1" ht="21" x14ac:dyDescent="0.4">
      <c r="B79" s="50"/>
      <c r="C79" s="156"/>
      <c r="D79" s="157"/>
      <c r="E79" s="144"/>
      <c r="F79" s="144"/>
      <c r="G79" s="39"/>
      <c r="H79" s="74"/>
      <c r="I79" s="74"/>
      <c r="J79" s="74">
        <f t="shared" si="4"/>
        <v>0</v>
      </c>
      <c r="K79" s="74"/>
      <c r="L79" s="74">
        <f t="shared" si="0"/>
        <v>0</v>
      </c>
      <c r="M79" s="74"/>
      <c r="N79" s="74">
        <f t="shared" si="1"/>
        <v>0</v>
      </c>
      <c r="O79" s="74"/>
      <c r="P79" s="74">
        <f t="shared" si="2"/>
        <v>0</v>
      </c>
      <c r="Q79" s="74"/>
      <c r="R79" s="74">
        <f t="shared" si="3"/>
        <v>0</v>
      </c>
    </row>
    <row r="80" spans="2:18" s="49" customFormat="1" ht="21" x14ac:dyDescent="0.4">
      <c r="B80" s="50"/>
      <c r="C80" s="7"/>
      <c r="D80" s="45" t="s">
        <v>23</v>
      </c>
      <c r="E80" s="79" t="s">
        <v>30</v>
      </c>
      <c r="F80" s="79"/>
      <c r="G80" s="39"/>
      <c r="H80" s="74">
        <f>H81</f>
        <v>300</v>
      </c>
      <c r="I80" s="74">
        <f>I81</f>
        <v>0</v>
      </c>
      <c r="J80" s="74">
        <f t="shared" si="4"/>
        <v>300</v>
      </c>
      <c r="K80" s="74">
        <f>K81</f>
        <v>0</v>
      </c>
      <c r="L80" s="74">
        <f t="shared" si="0"/>
        <v>300</v>
      </c>
      <c r="M80" s="74">
        <f>M81</f>
        <v>0</v>
      </c>
      <c r="N80" s="74">
        <f t="shared" si="1"/>
        <v>300</v>
      </c>
      <c r="O80" s="74">
        <f>O81</f>
        <v>0</v>
      </c>
      <c r="P80" s="74">
        <f t="shared" si="2"/>
        <v>300</v>
      </c>
      <c r="Q80" s="74">
        <f>Q81</f>
        <v>0</v>
      </c>
      <c r="R80" s="74">
        <f t="shared" si="3"/>
        <v>300</v>
      </c>
    </row>
    <row r="81" spans="2:18" s="49" customFormat="1" ht="42" x14ac:dyDescent="0.4">
      <c r="B81" s="50"/>
      <c r="C81" s="7"/>
      <c r="D81" s="21" t="s">
        <v>20</v>
      </c>
      <c r="E81" s="79" t="s">
        <v>30</v>
      </c>
      <c r="F81" s="79">
        <v>600</v>
      </c>
      <c r="G81" s="39">
        <v>9</v>
      </c>
      <c r="H81" s="74">
        <v>300</v>
      </c>
      <c r="I81" s="74"/>
      <c r="J81" s="74">
        <f t="shared" si="4"/>
        <v>300</v>
      </c>
      <c r="K81" s="74"/>
      <c r="L81" s="74">
        <f t="shared" si="0"/>
        <v>300</v>
      </c>
      <c r="M81" s="74"/>
      <c r="N81" s="74">
        <f t="shared" si="1"/>
        <v>300</v>
      </c>
      <c r="O81" s="74"/>
      <c r="P81" s="74">
        <f t="shared" si="2"/>
        <v>300</v>
      </c>
      <c r="Q81" s="74"/>
      <c r="R81" s="74">
        <f t="shared" si="3"/>
        <v>300</v>
      </c>
    </row>
    <row r="82" spans="2:18" s="49" customFormat="1" ht="42" x14ac:dyDescent="0.4">
      <c r="B82" s="50"/>
      <c r="C82" s="7"/>
      <c r="D82" s="39" t="s">
        <v>21</v>
      </c>
      <c r="E82" s="79" t="s">
        <v>29</v>
      </c>
      <c r="F82" s="79"/>
      <c r="G82" s="39"/>
      <c r="H82" s="74">
        <f>H83+H84</f>
        <v>3500</v>
      </c>
      <c r="I82" s="74">
        <f>I83+I84</f>
        <v>0</v>
      </c>
      <c r="J82" s="74">
        <f t="shared" si="4"/>
        <v>3500</v>
      </c>
      <c r="K82" s="74">
        <f>K83+K84</f>
        <v>0</v>
      </c>
      <c r="L82" s="74">
        <f t="shared" si="0"/>
        <v>3500</v>
      </c>
      <c r="M82" s="74">
        <f>M83+M84</f>
        <v>0</v>
      </c>
      <c r="N82" s="74">
        <f t="shared" si="1"/>
        <v>3500</v>
      </c>
      <c r="O82" s="74">
        <f>O83+O84</f>
        <v>0</v>
      </c>
      <c r="P82" s="74">
        <f t="shared" si="2"/>
        <v>3500</v>
      </c>
      <c r="Q82" s="74">
        <f>Q83+Q84</f>
        <v>0</v>
      </c>
      <c r="R82" s="74">
        <f t="shared" si="3"/>
        <v>3500</v>
      </c>
    </row>
    <row r="83" spans="2:18" s="49" customFormat="1" ht="65.400000000000006" customHeight="1" x14ac:dyDescent="0.4">
      <c r="B83" s="50"/>
      <c r="C83" s="7"/>
      <c r="D83" s="39" t="s">
        <v>22</v>
      </c>
      <c r="E83" s="79" t="s">
        <v>29</v>
      </c>
      <c r="F83" s="79">
        <v>100</v>
      </c>
      <c r="G83" s="39"/>
      <c r="H83" s="74">
        <v>2600</v>
      </c>
      <c r="I83" s="74"/>
      <c r="J83" s="74">
        <f t="shared" si="4"/>
        <v>2600</v>
      </c>
      <c r="K83" s="74"/>
      <c r="L83" s="74">
        <f t="shared" si="0"/>
        <v>2600</v>
      </c>
      <c r="M83" s="74"/>
      <c r="N83" s="74">
        <f t="shared" si="1"/>
        <v>2600</v>
      </c>
      <c r="O83" s="74"/>
      <c r="P83" s="74">
        <f t="shared" si="2"/>
        <v>2600</v>
      </c>
      <c r="Q83" s="74"/>
      <c r="R83" s="74">
        <f t="shared" si="3"/>
        <v>2600</v>
      </c>
    </row>
    <row r="84" spans="2:18" s="49" customFormat="1" ht="42" x14ac:dyDescent="0.4">
      <c r="B84" s="50"/>
      <c r="C84" s="7"/>
      <c r="D84" s="39" t="s">
        <v>14</v>
      </c>
      <c r="E84" s="79" t="s">
        <v>29</v>
      </c>
      <c r="F84" s="79">
        <v>200</v>
      </c>
      <c r="G84" s="39">
        <v>9</v>
      </c>
      <c r="H84" s="74">
        <v>900</v>
      </c>
      <c r="I84" s="74"/>
      <c r="J84" s="74">
        <f t="shared" si="4"/>
        <v>900</v>
      </c>
      <c r="K84" s="74"/>
      <c r="L84" s="74">
        <f t="shared" si="0"/>
        <v>900</v>
      </c>
      <c r="M84" s="74"/>
      <c r="N84" s="74">
        <f t="shared" si="1"/>
        <v>900</v>
      </c>
      <c r="O84" s="74"/>
      <c r="P84" s="74">
        <f t="shared" si="2"/>
        <v>900</v>
      </c>
      <c r="Q84" s="74"/>
      <c r="R84" s="74">
        <f t="shared" si="3"/>
        <v>900</v>
      </c>
    </row>
    <row r="85" spans="2:18" ht="207" customHeight="1" x14ac:dyDescent="0.4">
      <c r="B85" s="12"/>
      <c r="C85" s="7"/>
      <c r="D85" s="21" t="s">
        <v>564</v>
      </c>
      <c r="E85" s="79" t="s">
        <v>28</v>
      </c>
      <c r="F85" s="79"/>
      <c r="G85" s="39"/>
      <c r="H85" s="74">
        <f>H86+H87</f>
        <v>1283.2</v>
      </c>
      <c r="I85" s="74">
        <f>I86+I87</f>
        <v>0</v>
      </c>
      <c r="J85" s="74">
        <f t="shared" si="4"/>
        <v>1283.2</v>
      </c>
      <c r="K85" s="74">
        <f>K86+K87</f>
        <v>0</v>
      </c>
      <c r="L85" s="74">
        <f t="shared" si="0"/>
        <v>1283.2</v>
      </c>
      <c r="M85" s="74">
        <f>M86+M87</f>
        <v>0</v>
      </c>
      <c r="N85" s="74">
        <f t="shared" si="1"/>
        <v>1283.2</v>
      </c>
      <c r="O85" s="74">
        <f>O86+O87</f>
        <v>0</v>
      </c>
      <c r="P85" s="74">
        <f t="shared" si="2"/>
        <v>1283.2</v>
      </c>
      <c r="Q85" s="74">
        <f>Q86+Q87</f>
        <v>0</v>
      </c>
      <c r="R85" s="74">
        <f t="shared" si="3"/>
        <v>1283.2</v>
      </c>
    </row>
    <row r="86" spans="2:18" s="49" customFormat="1" ht="49.5" customHeight="1" x14ac:dyDescent="0.4">
      <c r="B86" s="50"/>
      <c r="C86" s="7"/>
      <c r="D86" s="39" t="s">
        <v>15</v>
      </c>
      <c r="E86" s="79" t="s">
        <v>28</v>
      </c>
      <c r="F86" s="79">
        <v>300</v>
      </c>
      <c r="G86" s="39"/>
      <c r="H86" s="74">
        <v>587</v>
      </c>
      <c r="I86" s="74">
        <v>-587</v>
      </c>
      <c r="J86" s="74">
        <f t="shared" si="4"/>
        <v>0</v>
      </c>
      <c r="K86" s="74"/>
      <c r="L86" s="74">
        <f t="shared" si="0"/>
        <v>0</v>
      </c>
      <c r="M86" s="74"/>
      <c r="N86" s="74">
        <f t="shared" si="1"/>
        <v>0</v>
      </c>
      <c r="O86" s="74"/>
      <c r="P86" s="74">
        <f t="shared" si="2"/>
        <v>0</v>
      </c>
      <c r="Q86" s="74"/>
      <c r="R86" s="74">
        <f t="shared" si="3"/>
        <v>0</v>
      </c>
    </row>
    <row r="87" spans="2:18" ht="42" x14ac:dyDescent="0.4">
      <c r="B87" s="12"/>
      <c r="C87" s="7"/>
      <c r="D87" s="39" t="s">
        <v>20</v>
      </c>
      <c r="E87" s="79" t="s">
        <v>28</v>
      </c>
      <c r="F87" s="79">
        <v>600</v>
      </c>
      <c r="G87" s="39"/>
      <c r="H87" s="74">
        <v>696.2</v>
      </c>
      <c r="I87" s="74">
        <v>587</v>
      </c>
      <c r="J87" s="74">
        <f t="shared" si="4"/>
        <v>1283.2</v>
      </c>
      <c r="K87" s="74"/>
      <c r="L87" s="74">
        <f t="shared" si="0"/>
        <v>1283.2</v>
      </c>
      <c r="M87" s="74"/>
      <c r="N87" s="74">
        <f t="shared" si="1"/>
        <v>1283.2</v>
      </c>
      <c r="O87" s="74"/>
      <c r="P87" s="74">
        <f t="shared" si="2"/>
        <v>1283.2</v>
      </c>
      <c r="Q87" s="74"/>
      <c r="R87" s="74">
        <f t="shared" si="3"/>
        <v>1283.2</v>
      </c>
    </row>
    <row r="88" spans="2:18" s="49" customFormat="1" ht="137.4" customHeight="1" x14ac:dyDescent="0.4">
      <c r="B88" s="50"/>
      <c r="C88" s="7"/>
      <c r="D88" s="84" t="s">
        <v>336</v>
      </c>
      <c r="E88" s="72" t="s">
        <v>337</v>
      </c>
      <c r="F88" s="79"/>
      <c r="G88" s="39"/>
      <c r="H88" s="74">
        <f>H89</f>
        <v>1628.2</v>
      </c>
      <c r="I88" s="74">
        <f>I89</f>
        <v>0</v>
      </c>
      <c r="J88" s="74">
        <f t="shared" si="4"/>
        <v>1628.2</v>
      </c>
      <c r="K88" s="74">
        <f>K89</f>
        <v>0</v>
      </c>
      <c r="L88" s="74">
        <f t="shared" si="0"/>
        <v>1628.2</v>
      </c>
      <c r="M88" s="74">
        <f>M89</f>
        <v>0</v>
      </c>
      <c r="N88" s="74">
        <f t="shared" si="1"/>
        <v>1628.2</v>
      </c>
      <c r="O88" s="74">
        <f>O89</f>
        <v>0</v>
      </c>
      <c r="P88" s="74">
        <f t="shared" si="2"/>
        <v>1628.2</v>
      </c>
      <c r="Q88" s="74">
        <f>Q89</f>
        <v>0</v>
      </c>
      <c r="R88" s="74">
        <f t="shared" si="3"/>
        <v>1628.2</v>
      </c>
    </row>
    <row r="89" spans="2:18" s="49" customFormat="1" ht="42" x14ac:dyDescent="0.4">
      <c r="B89" s="50"/>
      <c r="C89" s="7"/>
      <c r="D89" s="39" t="s">
        <v>20</v>
      </c>
      <c r="E89" s="72" t="s">
        <v>337</v>
      </c>
      <c r="F89" s="79">
        <v>600</v>
      </c>
      <c r="G89" s="39"/>
      <c r="H89" s="74">
        <v>1628.2</v>
      </c>
      <c r="I89" s="74"/>
      <c r="J89" s="74">
        <f t="shared" si="4"/>
        <v>1628.2</v>
      </c>
      <c r="K89" s="74"/>
      <c r="L89" s="74">
        <f t="shared" si="0"/>
        <v>1628.2</v>
      </c>
      <c r="M89" s="74"/>
      <c r="N89" s="74">
        <f t="shared" si="1"/>
        <v>1628.2</v>
      </c>
      <c r="O89" s="74"/>
      <c r="P89" s="74">
        <f t="shared" si="2"/>
        <v>1628.2</v>
      </c>
      <c r="Q89" s="74"/>
      <c r="R89" s="74">
        <f t="shared" si="3"/>
        <v>1628.2</v>
      </c>
    </row>
    <row r="90" spans="2:18" ht="63.6" customHeight="1" x14ac:dyDescent="0.4">
      <c r="B90" s="12"/>
      <c r="C90" s="7"/>
      <c r="D90" s="21" t="s">
        <v>438</v>
      </c>
      <c r="E90" s="79" t="s">
        <v>314</v>
      </c>
      <c r="F90" s="79"/>
      <c r="G90" s="39"/>
      <c r="H90" s="74">
        <f>H91</f>
        <v>29166.1</v>
      </c>
      <c r="I90" s="74">
        <f>I91</f>
        <v>2193.1999999999998</v>
      </c>
      <c r="J90" s="74">
        <f t="shared" si="4"/>
        <v>31359.3</v>
      </c>
      <c r="K90" s="74">
        <f>K91</f>
        <v>0</v>
      </c>
      <c r="L90" s="74">
        <f t="shared" si="0"/>
        <v>31359.3</v>
      </c>
      <c r="M90" s="74">
        <f>M91</f>
        <v>0</v>
      </c>
      <c r="N90" s="74">
        <f t="shared" si="1"/>
        <v>31359.3</v>
      </c>
      <c r="O90" s="74">
        <f>O91</f>
        <v>0</v>
      </c>
      <c r="P90" s="74">
        <f t="shared" si="2"/>
        <v>31359.3</v>
      </c>
      <c r="Q90" s="74">
        <f>Q91</f>
        <v>0</v>
      </c>
      <c r="R90" s="74">
        <f t="shared" si="3"/>
        <v>31359.3</v>
      </c>
    </row>
    <row r="91" spans="2:18" ht="46.5" customHeight="1" x14ac:dyDescent="0.4">
      <c r="B91" s="12"/>
      <c r="C91" s="7"/>
      <c r="D91" s="36" t="s">
        <v>20</v>
      </c>
      <c r="E91" s="79" t="s">
        <v>314</v>
      </c>
      <c r="F91" s="79">
        <v>600</v>
      </c>
      <c r="G91" s="39"/>
      <c r="H91" s="74">
        <v>29166.1</v>
      </c>
      <c r="I91" s="74">
        <v>2193.1999999999998</v>
      </c>
      <c r="J91" s="74">
        <f t="shared" si="4"/>
        <v>31359.3</v>
      </c>
      <c r="K91" s="74"/>
      <c r="L91" s="74">
        <f t="shared" si="0"/>
        <v>31359.3</v>
      </c>
      <c r="M91" s="74"/>
      <c r="N91" s="74">
        <f t="shared" si="1"/>
        <v>31359.3</v>
      </c>
      <c r="O91" s="74"/>
      <c r="P91" s="74">
        <f t="shared" si="2"/>
        <v>31359.3</v>
      </c>
      <c r="Q91" s="74"/>
      <c r="R91" s="74">
        <f t="shared" si="3"/>
        <v>31359.3</v>
      </c>
    </row>
    <row r="92" spans="2:18" ht="72" customHeight="1" x14ac:dyDescent="0.4">
      <c r="B92" s="12"/>
      <c r="C92" s="7"/>
      <c r="D92" s="21" t="s">
        <v>439</v>
      </c>
      <c r="E92" s="79" t="s">
        <v>314</v>
      </c>
      <c r="F92" s="79"/>
      <c r="G92" s="39"/>
      <c r="H92" s="74">
        <f>H93</f>
        <v>1284.3</v>
      </c>
      <c r="I92" s="74">
        <f>I93</f>
        <v>22.4</v>
      </c>
      <c r="J92" s="74">
        <f t="shared" si="4"/>
        <v>1306.7</v>
      </c>
      <c r="K92" s="74">
        <f>K93</f>
        <v>0</v>
      </c>
      <c r="L92" s="74">
        <f t="shared" si="0"/>
        <v>1306.7</v>
      </c>
      <c r="M92" s="74">
        <f>M93</f>
        <v>0</v>
      </c>
      <c r="N92" s="74">
        <f t="shared" si="1"/>
        <v>1306.7</v>
      </c>
      <c r="O92" s="74">
        <f>O93</f>
        <v>0</v>
      </c>
      <c r="P92" s="74">
        <f t="shared" si="2"/>
        <v>1306.7</v>
      </c>
      <c r="Q92" s="74">
        <f>Q93</f>
        <v>0</v>
      </c>
      <c r="R92" s="74">
        <f t="shared" si="3"/>
        <v>1306.7</v>
      </c>
    </row>
    <row r="93" spans="2:18" ht="50.25" customHeight="1" x14ac:dyDescent="0.4">
      <c r="B93" s="12"/>
      <c r="C93" s="7"/>
      <c r="D93" s="36" t="s">
        <v>20</v>
      </c>
      <c r="E93" s="79" t="s">
        <v>314</v>
      </c>
      <c r="F93" s="79">
        <v>600</v>
      </c>
      <c r="G93" s="39"/>
      <c r="H93" s="74">
        <v>1284.3</v>
      </c>
      <c r="I93" s="74">
        <v>22.4</v>
      </c>
      <c r="J93" s="74">
        <f t="shared" si="4"/>
        <v>1306.7</v>
      </c>
      <c r="K93" s="74"/>
      <c r="L93" s="74">
        <f t="shared" si="0"/>
        <v>1306.7</v>
      </c>
      <c r="M93" s="74"/>
      <c r="N93" s="74">
        <f t="shared" si="1"/>
        <v>1306.7</v>
      </c>
      <c r="O93" s="74"/>
      <c r="P93" s="74">
        <f t="shared" si="2"/>
        <v>1306.7</v>
      </c>
      <c r="Q93" s="74"/>
      <c r="R93" s="74">
        <f t="shared" si="3"/>
        <v>1306.7</v>
      </c>
    </row>
    <row r="94" spans="2:18" s="49" customFormat="1" ht="119.25" customHeight="1" x14ac:dyDescent="0.4">
      <c r="B94" s="50"/>
      <c r="C94" s="7"/>
      <c r="D94" s="101" t="s">
        <v>485</v>
      </c>
      <c r="E94" s="103" t="s">
        <v>487</v>
      </c>
      <c r="F94" s="103"/>
      <c r="G94" s="39"/>
      <c r="H94" s="74">
        <f>H95</f>
        <v>0</v>
      </c>
      <c r="I94" s="74">
        <f>I95</f>
        <v>9477</v>
      </c>
      <c r="J94" s="74">
        <f t="shared" ref="J94" si="9">H94+I94</f>
        <v>9477</v>
      </c>
      <c r="K94" s="74">
        <f>K95</f>
        <v>0</v>
      </c>
      <c r="L94" s="74">
        <f t="shared" si="0"/>
        <v>9477</v>
      </c>
      <c r="M94" s="74">
        <f>M95</f>
        <v>0</v>
      </c>
      <c r="N94" s="74">
        <f t="shared" si="1"/>
        <v>9477</v>
      </c>
      <c r="O94" s="74">
        <f>O95</f>
        <v>0</v>
      </c>
      <c r="P94" s="74">
        <f t="shared" si="2"/>
        <v>9477</v>
      </c>
      <c r="Q94" s="74">
        <f>Q95</f>
        <v>0</v>
      </c>
      <c r="R94" s="74">
        <f t="shared" si="3"/>
        <v>9477</v>
      </c>
    </row>
    <row r="95" spans="2:18" s="49" customFormat="1" ht="49.5" customHeight="1" x14ac:dyDescent="0.4">
      <c r="B95" s="50"/>
      <c r="C95" s="7"/>
      <c r="D95" s="102" t="s">
        <v>20</v>
      </c>
      <c r="E95" s="103" t="s">
        <v>487</v>
      </c>
      <c r="F95" s="103" t="s">
        <v>285</v>
      </c>
      <c r="G95" s="39"/>
      <c r="H95" s="74"/>
      <c r="I95" s="74">
        <v>9477</v>
      </c>
      <c r="J95" s="74">
        <f t="shared" si="4"/>
        <v>9477</v>
      </c>
      <c r="K95" s="74"/>
      <c r="L95" s="74">
        <f t="shared" ref="L95:L162" si="10">J95+K95</f>
        <v>9477</v>
      </c>
      <c r="M95" s="74"/>
      <c r="N95" s="74">
        <f t="shared" ref="N95:N162" si="11">L95+M95</f>
        <v>9477</v>
      </c>
      <c r="O95" s="74"/>
      <c r="P95" s="74">
        <f t="shared" ref="P95:P162" si="12">N95+O95</f>
        <v>9477</v>
      </c>
      <c r="Q95" s="74"/>
      <c r="R95" s="74">
        <f t="shared" ref="R95:R162" si="13">P95+Q95</f>
        <v>9477</v>
      </c>
    </row>
    <row r="96" spans="2:18" s="49" customFormat="1" ht="121.5" customHeight="1" x14ac:dyDescent="0.4">
      <c r="B96" s="50"/>
      <c r="C96" s="7"/>
      <c r="D96" s="101" t="s">
        <v>486</v>
      </c>
      <c r="E96" s="103" t="s">
        <v>487</v>
      </c>
      <c r="F96" s="103"/>
      <c r="G96" s="39"/>
      <c r="H96" s="74">
        <f>H97</f>
        <v>0</v>
      </c>
      <c r="I96" s="74">
        <f>I97</f>
        <v>395</v>
      </c>
      <c r="J96" s="74">
        <f t="shared" ref="J96" si="14">H96+I96</f>
        <v>395</v>
      </c>
      <c r="K96" s="74">
        <f>K97</f>
        <v>0</v>
      </c>
      <c r="L96" s="74">
        <f t="shared" si="10"/>
        <v>395</v>
      </c>
      <c r="M96" s="74">
        <f>M97</f>
        <v>0</v>
      </c>
      <c r="N96" s="74">
        <f t="shared" si="11"/>
        <v>395</v>
      </c>
      <c r="O96" s="74">
        <f>O97</f>
        <v>0</v>
      </c>
      <c r="P96" s="74">
        <f t="shared" si="12"/>
        <v>395</v>
      </c>
      <c r="Q96" s="74">
        <f>Q97</f>
        <v>0</v>
      </c>
      <c r="R96" s="74">
        <f t="shared" si="13"/>
        <v>395</v>
      </c>
    </row>
    <row r="97" spans="2:18" s="49" customFormat="1" ht="47.25" customHeight="1" x14ac:dyDescent="0.4">
      <c r="B97" s="50"/>
      <c r="C97" s="7"/>
      <c r="D97" s="102" t="s">
        <v>20</v>
      </c>
      <c r="E97" s="103" t="s">
        <v>487</v>
      </c>
      <c r="F97" s="103" t="s">
        <v>285</v>
      </c>
      <c r="G97" s="39"/>
      <c r="H97" s="74"/>
      <c r="I97" s="74">
        <v>395</v>
      </c>
      <c r="J97" s="74">
        <f t="shared" si="4"/>
        <v>395</v>
      </c>
      <c r="K97" s="74"/>
      <c r="L97" s="74">
        <f t="shared" si="10"/>
        <v>395</v>
      </c>
      <c r="M97" s="74"/>
      <c r="N97" s="74">
        <f t="shared" si="11"/>
        <v>395</v>
      </c>
      <c r="O97" s="74"/>
      <c r="P97" s="74">
        <f t="shared" si="12"/>
        <v>395</v>
      </c>
      <c r="Q97" s="74"/>
      <c r="R97" s="74">
        <f t="shared" si="13"/>
        <v>395</v>
      </c>
    </row>
    <row r="98" spans="2:18" s="49" customFormat="1" ht="153.6" customHeight="1" x14ac:dyDescent="0.4">
      <c r="B98" s="50"/>
      <c r="C98" s="7"/>
      <c r="D98" s="66" t="s">
        <v>440</v>
      </c>
      <c r="E98" s="65" t="s">
        <v>441</v>
      </c>
      <c r="F98" s="65"/>
      <c r="G98" s="39"/>
      <c r="H98" s="74">
        <f>H99</f>
        <v>4768</v>
      </c>
      <c r="I98" s="74">
        <f>I99</f>
        <v>0</v>
      </c>
      <c r="J98" s="74">
        <f t="shared" si="4"/>
        <v>4768</v>
      </c>
      <c r="K98" s="74">
        <f>K99</f>
        <v>0</v>
      </c>
      <c r="L98" s="74">
        <f t="shared" si="10"/>
        <v>4768</v>
      </c>
      <c r="M98" s="74">
        <f>M99</f>
        <v>0</v>
      </c>
      <c r="N98" s="74">
        <f t="shared" si="11"/>
        <v>4768</v>
      </c>
      <c r="O98" s="74">
        <f>O99</f>
        <v>0</v>
      </c>
      <c r="P98" s="74">
        <f t="shared" si="12"/>
        <v>4768</v>
      </c>
      <c r="Q98" s="74">
        <f>Q99</f>
        <v>0</v>
      </c>
      <c r="R98" s="74">
        <f t="shared" si="13"/>
        <v>4768</v>
      </c>
    </row>
    <row r="99" spans="2:18" s="49" customFormat="1" ht="49.5" customHeight="1" x14ac:dyDescent="0.4">
      <c r="B99" s="50"/>
      <c r="C99" s="7"/>
      <c r="D99" s="21" t="s">
        <v>20</v>
      </c>
      <c r="E99" s="65" t="s">
        <v>441</v>
      </c>
      <c r="F99" s="65" t="s">
        <v>285</v>
      </c>
      <c r="G99" s="39"/>
      <c r="H99" s="74">
        <v>4768</v>
      </c>
      <c r="I99" s="74"/>
      <c r="J99" s="74">
        <f t="shared" si="4"/>
        <v>4768</v>
      </c>
      <c r="K99" s="74"/>
      <c r="L99" s="74">
        <f t="shared" si="10"/>
        <v>4768</v>
      </c>
      <c r="M99" s="74"/>
      <c r="N99" s="74">
        <f t="shared" si="11"/>
        <v>4768</v>
      </c>
      <c r="O99" s="74"/>
      <c r="P99" s="74">
        <f t="shared" si="12"/>
        <v>4768</v>
      </c>
      <c r="Q99" s="74"/>
      <c r="R99" s="74">
        <f t="shared" si="13"/>
        <v>4768</v>
      </c>
    </row>
    <row r="100" spans="2:18" s="49" customFormat="1" ht="64.5" customHeight="1" x14ac:dyDescent="0.4">
      <c r="B100" s="50"/>
      <c r="C100" s="7"/>
      <c r="D100" s="21" t="s">
        <v>559</v>
      </c>
      <c r="E100" s="72" t="s">
        <v>338</v>
      </c>
      <c r="F100" s="72"/>
      <c r="G100" s="39"/>
      <c r="H100" s="74">
        <f>H101</f>
        <v>2087.1999999999998</v>
      </c>
      <c r="I100" s="74">
        <f>I101</f>
        <v>0</v>
      </c>
      <c r="J100" s="74">
        <f t="shared" si="4"/>
        <v>2087.1999999999998</v>
      </c>
      <c r="K100" s="74">
        <f>K101</f>
        <v>0</v>
      </c>
      <c r="L100" s="74">
        <f t="shared" si="10"/>
        <v>2087.1999999999998</v>
      </c>
      <c r="M100" s="74">
        <f>M101</f>
        <v>0</v>
      </c>
      <c r="N100" s="74">
        <f t="shared" si="11"/>
        <v>2087.1999999999998</v>
      </c>
      <c r="O100" s="74">
        <f>O101</f>
        <v>0</v>
      </c>
      <c r="P100" s="74">
        <f t="shared" si="12"/>
        <v>2087.1999999999998</v>
      </c>
      <c r="Q100" s="74">
        <f>Q101</f>
        <v>0</v>
      </c>
      <c r="R100" s="74">
        <f t="shared" si="13"/>
        <v>2087.1999999999998</v>
      </c>
    </row>
    <row r="101" spans="2:18" s="49" customFormat="1" ht="64.5" customHeight="1" x14ac:dyDescent="0.4">
      <c r="B101" s="50"/>
      <c r="C101" s="7"/>
      <c r="D101" s="36" t="s">
        <v>20</v>
      </c>
      <c r="E101" s="72" t="s">
        <v>338</v>
      </c>
      <c r="F101" s="72" t="s">
        <v>285</v>
      </c>
      <c r="G101" s="39"/>
      <c r="H101" s="74">
        <v>2087.1999999999998</v>
      </c>
      <c r="I101" s="74"/>
      <c r="J101" s="74">
        <f t="shared" si="4"/>
        <v>2087.1999999999998</v>
      </c>
      <c r="K101" s="74"/>
      <c r="L101" s="74">
        <f t="shared" si="10"/>
        <v>2087.1999999999998</v>
      </c>
      <c r="M101" s="74"/>
      <c r="N101" s="74">
        <f t="shared" si="11"/>
        <v>2087.1999999999998</v>
      </c>
      <c r="O101" s="74"/>
      <c r="P101" s="74">
        <f t="shared" si="12"/>
        <v>2087.1999999999998</v>
      </c>
      <c r="Q101" s="74"/>
      <c r="R101" s="74">
        <f t="shared" si="13"/>
        <v>2087.1999999999998</v>
      </c>
    </row>
    <row r="102" spans="2:18" s="49" customFormat="1" ht="64.5" customHeight="1" x14ac:dyDescent="0.4">
      <c r="B102" s="50"/>
      <c r="C102" s="7"/>
      <c r="D102" s="21" t="s">
        <v>560</v>
      </c>
      <c r="E102" s="72" t="s">
        <v>338</v>
      </c>
      <c r="F102" s="72"/>
      <c r="G102" s="39"/>
      <c r="H102" s="74">
        <f>H103</f>
        <v>1567.8</v>
      </c>
      <c r="I102" s="74">
        <f>I103</f>
        <v>0</v>
      </c>
      <c r="J102" s="74">
        <f t="shared" si="4"/>
        <v>1567.8</v>
      </c>
      <c r="K102" s="74">
        <f>K103</f>
        <v>-393.7</v>
      </c>
      <c r="L102" s="74">
        <f t="shared" si="10"/>
        <v>1174.0999999999999</v>
      </c>
      <c r="M102" s="74">
        <f>M103</f>
        <v>0</v>
      </c>
      <c r="N102" s="74">
        <f t="shared" si="11"/>
        <v>1174.0999999999999</v>
      </c>
      <c r="O102" s="74">
        <f>O103</f>
        <v>0</v>
      </c>
      <c r="P102" s="74">
        <f t="shared" si="12"/>
        <v>1174.0999999999999</v>
      </c>
      <c r="Q102" s="74">
        <f>Q103</f>
        <v>0</v>
      </c>
      <c r="R102" s="74">
        <f t="shared" si="13"/>
        <v>1174.0999999999999</v>
      </c>
    </row>
    <row r="103" spans="2:18" s="49" customFormat="1" ht="64.5" customHeight="1" x14ac:dyDescent="0.4">
      <c r="B103" s="50"/>
      <c r="C103" s="7"/>
      <c r="D103" s="36" t="s">
        <v>20</v>
      </c>
      <c r="E103" s="72" t="s">
        <v>338</v>
      </c>
      <c r="F103" s="72" t="s">
        <v>285</v>
      </c>
      <c r="G103" s="39"/>
      <c r="H103" s="74">
        <v>1567.8</v>
      </c>
      <c r="I103" s="74"/>
      <c r="J103" s="74">
        <f t="shared" si="4"/>
        <v>1567.8</v>
      </c>
      <c r="K103" s="74">
        <v>-393.7</v>
      </c>
      <c r="L103" s="74">
        <f t="shared" si="10"/>
        <v>1174.0999999999999</v>
      </c>
      <c r="M103" s="74"/>
      <c r="N103" s="74">
        <f t="shared" si="11"/>
        <v>1174.0999999999999</v>
      </c>
      <c r="O103" s="74"/>
      <c r="P103" s="74">
        <f t="shared" si="12"/>
        <v>1174.0999999999999</v>
      </c>
      <c r="Q103" s="74"/>
      <c r="R103" s="74">
        <f t="shared" si="13"/>
        <v>1174.0999999999999</v>
      </c>
    </row>
    <row r="104" spans="2:18" s="49" customFormat="1" ht="64.5" customHeight="1" x14ac:dyDescent="0.4">
      <c r="B104" s="50"/>
      <c r="C104" s="7"/>
      <c r="D104" s="45" t="s">
        <v>385</v>
      </c>
      <c r="E104" s="65" t="s">
        <v>383</v>
      </c>
      <c r="F104" s="65"/>
      <c r="G104" s="39"/>
      <c r="H104" s="74">
        <f>H105+H107</f>
        <v>887.80000000000007</v>
      </c>
      <c r="I104" s="74">
        <f>I105+I107</f>
        <v>39.4</v>
      </c>
      <c r="J104" s="74">
        <f t="shared" si="4"/>
        <v>927.2</v>
      </c>
      <c r="K104" s="74">
        <f>K105+K107</f>
        <v>0</v>
      </c>
      <c r="L104" s="74">
        <f t="shared" si="10"/>
        <v>927.2</v>
      </c>
      <c r="M104" s="74">
        <f>M105+M107</f>
        <v>0</v>
      </c>
      <c r="N104" s="74">
        <f t="shared" si="11"/>
        <v>927.2</v>
      </c>
      <c r="O104" s="74">
        <f>O105+O107</f>
        <v>0</v>
      </c>
      <c r="P104" s="74">
        <f t="shared" si="12"/>
        <v>927.2</v>
      </c>
      <c r="Q104" s="74">
        <f>Q105+Q107</f>
        <v>0</v>
      </c>
      <c r="R104" s="74">
        <f t="shared" si="13"/>
        <v>927.2</v>
      </c>
    </row>
    <row r="105" spans="2:18" s="49" customFormat="1" ht="85.2" customHeight="1" x14ac:dyDescent="0.4">
      <c r="B105" s="50"/>
      <c r="C105" s="7"/>
      <c r="D105" s="45" t="s">
        <v>446</v>
      </c>
      <c r="E105" s="30" t="s">
        <v>384</v>
      </c>
      <c r="F105" s="65"/>
      <c r="G105" s="39"/>
      <c r="H105" s="74">
        <f>H106</f>
        <v>852.2</v>
      </c>
      <c r="I105" s="74">
        <f>I106</f>
        <v>37.9</v>
      </c>
      <c r="J105" s="74">
        <f t="shared" si="4"/>
        <v>890.1</v>
      </c>
      <c r="K105" s="74">
        <f>K106</f>
        <v>0</v>
      </c>
      <c r="L105" s="74">
        <f t="shared" si="10"/>
        <v>890.1</v>
      </c>
      <c r="M105" s="74">
        <f>M106</f>
        <v>0</v>
      </c>
      <c r="N105" s="74">
        <f t="shared" si="11"/>
        <v>890.1</v>
      </c>
      <c r="O105" s="74">
        <f>O106</f>
        <v>0</v>
      </c>
      <c r="P105" s="74">
        <f t="shared" si="12"/>
        <v>890.1</v>
      </c>
      <c r="Q105" s="74">
        <f>Q106</f>
        <v>0</v>
      </c>
      <c r="R105" s="74">
        <f t="shared" si="13"/>
        <v>890.1</v>
      </c>
    </row>
    <row r="106" spans="2:18" s="49" customFormat="1" ht="64.5" customHeight="1" x14ac:dyDescent="0.4">
      <c r="B106" s="50"/>
      <c r="C106" s="7"/>
      <c r="D106" s="21" t="s">
        <v>20</v>
      </c>
      <c r="E106" s="30" t="s">
        <v>384</v>
      </c>
      <c r="F106" s="30" t="s">
        <v>285</v>
      </c>
      <c r="G106" s="39"/>
      <c r="H106" s="74">
        <v>852.2</v>
      </c>
      <c r="I106" s="74">
        <v>37.9</v>
      </c>
      <c r="J106" s="74">
        <f t="shared" ref="J106:J194" si="15">H106+I106</f>
        <v>890.1</v>
      </c>
      <c r="K106" s="74"/>
      <c r="L106" s="74">
        <f t="shared" si="10"/>
        <v>890.1</v>
      </c>
      <c r="M106" s="74"/>
      <c r="N106" s="74">
        <f t="shared" si="11"/>
        <v>890.1</v>
      </c>
      <c r="O106" s="74"/>
      <c r="P106" s="74">
        <f t="shared" si="12"/>
        <v>890.1</v>
      </c>
      <c r="Q106" s="74"/>
      <c r="R106" s="74">
        <f t="shared" si="13"/>
        <v>890.1</v>
      </c>
    </row>
    <row r="107" spans="2:18" s="49" customFormat="1" ht="87" customHeight="1" x14ac:dyDescent="0.4">
      <c r="B107" s="50"/>
      <c r="C107" s="7"/>
      <c r="D107" s="45" t="s">
        <v>447</v>
      </c>
      <c r="E107" s="30" t="s">
        <v>384</v>
      </c>
      <c r="F107" s="30"/>
      <c r="G107" s="39"/>
      <c r="H107" s="74">
        <f>H108</f>
        <v>35.6</v>
      </c>
      <c r="I107" s="74">
        <f>I108</f>
        <v>1.5</v>
      </c>
      <c r="J107" s="74">
        <f t="shared" si="15"/>
        <v>37.1</v>
      </c>
      <c r="K107" s="74">
        <f>K108</f>
        <v>0</v>
      </c>
      <c r="L107" s="74">
        <f t="shared" si="10"/>
        <v>37.1</v>
      </c>
      <c r="M107" s="74">
        <f>M108</f>
        <v>0</v>
      </c>
      <c r="N107" s="74">
        <f t="shared" si="11"/>
        <v>37.1</v>
      </c>
      <c r="O107" s="74">
        <f>O108</f>
        <v>0</v>
      </c>
      <c r="P107" s="74">
        <f t="shared" si="12"/>
        <v>37.1</v>
      </c>
      <c r="Q107" s="74">
        <f>Q108</f>
        <v>0</v>
      </c>
      <c r="R107" s="74">
        <f t="shared" si="13"/>
        <v>37.1</v>
      </c>
    </row>
    <row r="108" spans="2:18" s="49" customFormat="1" ht="51.6" customHeight="1" x14ac:dyDescent="0.4">
      <c r="B108" s="50"/>
      <c r="C108" s="7"/>
      <c r="D108" s="21" t="s">
        <v>20</v>
      </c>
      <c r="E108" s="30" t="s">
        <v>384</v>
      </c>
      <c r="F108" s="30" t="s">
        <v>285</v>
      </c>
      <c r="G108" s="39"/>
      <c r="H108" s="74">
        <v>35.6</v>
      </c>
      <c r="I108" s="74">
        <v>1.5</v>
      </c>
      <c r="J108" s="74">
        <f t="shared" si="15"/>
        <v>37.1</v>
      </c>
      <c r="K108" s="74"/>
      <c r="L108" s="74">
        <f t="shared" si="10"/>
        <v>37.1</v>
      </c>
      <c r="M108" s="74"/>
      <c r="N108" s="74">
        <f t="shared" si="11"/>
        <v>37.1</v>
      </c>
      <c r="O108" s="74"/>
      <c r="P108" s="74">
        <f t="shared" si="12"/>
        <v>37.1</v>
      </c>
      <c r="Q108" s="74"/>
      <c r="R108" s="74">
        <f t="shared" si="13"/>
        <v>37.1</v>
      </c>
    </row>
    <row r="109" spans="2:18" ht="81.599999999999994" customHeight="1" x14ac:dyDescent="0.4">
      <c r="B109" s="12"/>
      <c r="C109" s="13">
        <v>2</v>
      </c>
      <c r="D109" s="9" t="s">
        <v>269</v>
      </c>
      <c r="E109" s="41" t="s">
        <v>33</v>
      </c>
      <c r="F109" s="41"/>
      <c r="G109" s="15"/>
      <c r="H109" s="73">
        <f>H110+H114+H119</f>
        <v>4369.7</v>
      </c>
      <c r="I109" s="73">
        <f>I110+I114+I119</f>
        <v>54</v>
      </c>
      <c r="J109" s="73">
        <f t="shared" si="15"/>
        <v>4423.7</v>
      </c>
      <c r="K109" s="73">
        <f>K110+K114+K119</f>
        <v>0</v>
      </c>
      <c r="L109" s="73">
        <f t="shared" si="10"/>
        <v>4423.7</v>
      </c>
      <c r="M109" s="73">
        <f>M110+M114+M119</f>
        <v>950</v>
      </c>
      <c r="N109" s="73">
        <f t="shared" si="11"/>
        <v>5373.7</v>
      </c>
      <c r="O109" s="73">
        <f>O110+O114+O119</f>
        <v>0</v>
      </c>
      <c r="P109" s="73">
        <f t="shared" si="12"/>
        <v>5373.7</v>
      </c>
      <c r="Q109" s="73">
        <f>Q110+Q114+Q119</f>
        <v>1445.1</v>
      </c>
      <c r="R109" s="73">
        <f t="shared" si="13"/>
        <v>6818.7999999999993</v>
      </c>
    </row>
    <row r="110" spans="2:18" ht="72" customHeight="1" x14ac:dyDescent="0.4">
      <c r="B110" s="12"/>
      <c r="C110" s="7"/>
      <c r="D110" s="39" t="s">
        <v>289</v>
      </c>
      <c r="E110" s="79" t="s">
        <v>34</v>
      </c>
      <c r="F110" s="79"/>
      <c r="G110" s="40"/>
      <c r="H110" s="74">
        <f t="shared" ref="H110:Q112" si="16">H111</f>
        <v>46</v>
      </c>
      <c r="I110" s="74">
        <f t="shared" si="16"/>
        <v>54</v>
      </c>
      <c r="J110" s="74">
        <f t="shared" si="15"/>
        <v>100</v>
      </c>
      <c r="K110" s="74">
        <f t="shared" si="16"/>
        <v>0</v>
      </c>
      <c r="L110" s="74">
        <f t="shared" si="10"/>
        <v>100</v>
      </c>
      <c r="M110" s="74">
        <f t="shared" si="16"/>
        <v>0</v>
      </c>
      <c r="N110" s="74">
        <f t="shared" si="11"/>
        <v>100</v>
      </c>
      <c r="O110" s="74">
        <f t="shared" si="16"/>
        <v>0</v>
      </c>
      <c r="P110" s="74">
        <f t="shared" si="12"/>
        <v>100</v>
      </c>
      <c r="Q110" s="74">
        <f t="shared" si="16"/>
        <v>0</v>
      </c>
      <c r="R110" s="74">
        <f t="shared" si="13"/>
        <v>100</v>
      </c>
    </row>
    <row r="111" spans="2:18" ht="42" x14ac:dyDescent="0.4">
      <c r="B111" s="12"/>
      <c r="C111" s="7"/>
      <c r="D111" s="39" t="s">
        <v>35</v>
      </c>
      <c r="E111" s="79" t="s">
        <v>36</v>
      </c>
      <c r="F111" s="79"/>
      <c r="G111" s="40"/>
      <c r="H111" s="74">
        <f t="shared" si="16"/>
        <v>46</v>
      </c>
      <c r="I111" s="74">
        <f t="shared" si="16"/>
        <v>54</v>
      </c>
      <c r="J111" s="74">
        <f t="shared" si="15"/>
        <v>100</v>
      </c>
      <c r="K111" s="74">
        <f t="shared" si="16"/>
        <v>0</v>
      </c>
      <c r="L111" s="74">
        <f t="shared" si="10"/>
        <v>100</v>
      </c>
      <c r="M111" s="74">
        <f t="shared" si="16"/>
        <v>0</v>
      </c>
      <c r="N111" s="74">
        <f t="shared" si="11"/>
        <v>100</v>
      </c>
      <c r="O111" s="74">
        <f t="shared" si="16"/>
        <v>0</v>
      </c>
      <c r="P111" s="74">
        <f t="shared" si="12"/>
        <v>100</v>
      </c>
      <c r="Q111" s="74">
        <f t="shared" si="16"/>
        <v>0</v>
      </c>
      <c r="R111" s="74">
        <f t="shared" si="13"/>
        <v>100</v>
      </c>
    </row>
    <row r="112" spans="2:18" ht="69" customHeight="1" x14ac:dyDescent="0.4">
      <c r="B112" s="12"/>
      <c r="C112" s="7"/>
      <c r="D112" s="39" t="s">
        <v>37</v>
      </c>
      <c r="E112" s="79" t="s">
        <v>38</v>
      </c>
      <c r="F112" s="79"/>
      <c r="G112" s="40"/>
      <c r="H112" s="74">
        <f t="shared" si="16"/>
        <v>46</v>
      </c>
      <c r="I112" s="74">
        <f t="shared" si="16"/>
        <v>54</v>
      </c>
      <c r="J112" s="74">
        <f t="shared" si="15"/>
        <v>100</v>
      </c>
      <c r="K112" s="74">
        <f t="shared" si="16"/>
        <v>0</v>
      </c>
      <c r="L112" s="74">
        <f t="shared" si="10"/>
        <v>100</v>
      </c>
      <c r="M112" s="74">
        <f t="shared" si="16"/>
        <v>0</v>
      </c>
      <c r="N112" s="74">
        <f t="shared" si="11"/>
        <v>100</v>
      </c>
      <c r="O112" s="74">
        <f t="shared" si="16"/>
        <v>0</v>
      </c>
      <c r="P112" s="74">
        <f t="shared" si="12"/>
        <v>100</v>
      </c>
      <c r="Q112" s="74">
        <f t="shared" si="16"/>
        <v>0</v>
      </c>
      <c r="R112" s="74">
        <f t="shared" si="13"/>
        <v>100</v>
      </c>
    </row>
    <row r="113" spans="2:18" ht="42" x14ac:dyDescent="0.4">
      <c r="B113" s="12"/>
      <c r="C113" s="7"/>
      <c r="D113" s="39" t="s">
        <v>14</v>
      </c>
      <c r="E113" s="79" t="s">
        <v>38</v>
      </c>
      <c r="F113" s="79">
        <v>200</v>
      </c>
      <c r="G113" s="40">
        <v>13</v>
      </c>
      <c r="H113" s="74">
        <v>46</v>
      </c>
      <c r="I113" s="74">
        <v>54</v>
      </c>
      <c r="J113" s="74">
        <f t="shared" si="15"/>
        <v>100</v>
      </c>
      <c r="K113" s="74"/>
      <c r="L113" s="74">
        <f t="shared" si="10"/>
        <v>100</v>
      </c>
      <c r="M113" s="74"/>
      <c r="N113" s="74">
        <f t="shared" si="11"/>
        <v>100</v>
      </c>
      <c r="O113" s="74"/>
      <c r="P113" s="74">
        <f t="shared" si="12"/>
        <v>100</v>
      </c>
      <c r="Q113" s="74"/>
      <c r="R113" s="74">
        <f t="shared" si="13"/>
        <v>100</v>
      </c>
    </row>
    <row r="114" spans="2:18" ht="82.95" customHeight="1" x14ac:dyDescent="0.4">
      <c r="B114" s="12"/>
      <c r="C114" s="7"/>
      <c r="D114" s="39" t="s">
        <v>256</v>
      </c>
      <c r="E114" s="79" t="s">
        <v>39</v>
      </c>
      <c r="F114" s="79"/>
      <c r="G114" s="40"/>
      <c r="H114" s="74">
        <f t="shared" ref="H114:Q115" si="17">H115</f>
        <v>1500</v>
      </c>
      <c r="I114" s="74">
        <f t="shared" si="17"/>
        <v>0</v>
      </c>
      <c r="J114" s="74">
        <f t="shared" si="15"/>
        <v>1500</v>
      </c>
      <c r="K114" s="74">
        <f t="shared" si="17"/>
        <v>0</v>
      </c>
      <c r="L114" s="74">
        <f t="shared" si="10"/>
        <v>1500</v>
      </c>
      <c r="M114" s="74">
        <f t="shared" si="17"/>
        <v>700</v>
      </c>
      <c r="N114" s="74">
        <f t="shared" si="11"/>
        <v>2200</v>
      </c>
      <c r="O114" s="74">
        <f t="shared" si="17"/>
        <v>0</v>
      </c>
      <c r="P114" s="74">
        <f t="shared" si="12"/>
        <v>2200</v>
      </c>
      <c r="Q114" s="74">
        <f t="shared" si="17"/>
        <v>550</v>
      </c>
      <c r="R114" s="74">
        <f t="shared" si="13"/>
        <v>2750</v>
      </c>
    </row>
    <row r="115" spans="2:18" ht="88.95" customHeight="1" x14ac:dyDescent="0.4">
      <c r="B115" s="12"/>
      <c r="C115" s="7"/>
      <c r="D115" s="39" t="s">
        <v>253</v>
      </c>
      <c r="E115" s="79" t="s">
        <v>40</v>
      </c>
      <c r="F115" s="79"/>
      <c r="G115" s="40"/>
      <c r="H115" s="74">
        <f t="shared" si="17"/>
        <v>1500</v>
      </c>
      <c r="I115" s="74">
        <f t="shared" si="17"/>
        <v>0</v>
      </c>
      <c r="J115" s="74">
        <f t="shared" si="15"/>
        <v>1500</v>
      </c>
      <c r="K115" s="74">
        <f t="shared" si="17"/>
        <v>0</v>
      </c>
      <c r="L115" s="74">
        <f t="shared" si="10"/>
        <v>1500</v>
      </c>
      <c r="M115" s="74">
        <f t="shared" si="17"/>
        <v>700</v>
      </c>
      <c r="N115" s="74">
        <f t="shared" si="11"/>
        <v>2200</v>
      </c>
      <c r="O115" s="74">
        <f t="shared" si="17"/>
        <v>0</v>
      </c>
      <c r="P115" s="74">
        <f t="shared" si="12"/>
        <v>2200</v>
      </c>
      <c r="Q115" s="74">
        <f t="shared" si="17"/>
        <v>550</v>
      </c>
      <c r="R115" s="74">
        <f t="shared" si="13"/>
        <v>2750</v>
      </c>
    </row>
    <row r="116" spans="2:18" ht="58.95" customHeight="1" x14ac:dyDescent="0.4">
      <c r="B116" s="12"/>
      <c r="C116" s="7"/>
      <c r="D116" s="39" t="s">
        <v>37</v>
      </c>
      <c r="E116" s="79" t="s">
        <v>41</v>
      </c>
      <c r="F116" s="79"/>
      <c r="G116" s="40"/>
      <c r="H116" s="74">
        <f>H117+H118</f>
        <v>1500</v>
      </c>
      <c r="I116" s="74">
        <f>I117+I118</f>
        <v>0</v>
      </c>
      <c r="J116" s="74">
        <f t="shared" si="15"/>
        <v>1500</v>
      </c>
      <c r="K116" s="74">
        <f>K117+K118</f>
        <v>0</v>
      </c>
      <c r="L116" s="74">
        <f t="shared" si="10"/>
        <v>1500</v>
      </c>
      <c r="M116" s="74">
        <f>M117+M118</f>
        <v>700</v>
      </c>
      <c r="N116" s="74">
        <f t="shared" si="11"/>
        <v>2200</v>
      </c>
      <c r="O116" s="74">
        <f>O117+O118</f>
        <v>0</v>
      </c>
      <c r="P116" s="74">
        <f t="shared" si="12"/>
        <v>2200</v>
      </c>
      <c r="Q116" s="74">
        <f>Q117+Q118</f>
        <v>550</v>
      </c>
      <c r="R116" s="74">
        <f t="shared" si="13"/>
        <v>2750</v>
      </c>
    </row>
    <row r="117" spans="2:18" ht="42" x14ac:dyDescent="0.4">
      <c r="B117" s="12"/>
      <c r="C117" s="7"/>
      <c r="D117" s="39" t="s">
        <v>14</v>
      </c>
      <c r="E117" s="79" t="s">
        <v>41</v>
      </c>
      <c r="F117" s="79">
        <v>200</v>
      </c>
      <c r="G117" s="40">
        <v>13</v>
      </c>
      <c r="H117" s="74">
        <v>1423</v>
      </c>
      <c r="I117" s="74"/>
      <c r="J117" s="74">
        <f t="shared" si="15"/>
        <v>1423</v>
      </c>
      <c r="K117" s="74"/>
      <c r="L117" s="74">
        <f t="shared" si="10"/>
        <v>1423</v>
      </c>
      <c r="M117" s="74">
        <v>700</v>
      </c>
      <c r="N117" s="74">
        <f t="shared" si="11"/>
        <v>2123</v>
      </c>
      <c r="O117" s="74"/>
      <c r="P117" s="74">
        <f t="shared" si="12"/>
        <v>2123</v>
      </c>
      <c r="Q117" s="74">
        <v>550</v>
      </c>
      <c r="R117" s="74">
        <f t="shared" si="13"/>
        <v>2673</v>
      </c>
    </row>
    <row r="118" spans="2:18" ht="21" x14ac:dyDescent="0.4">
      <c r="B118" s="12"/>
      <c r="C118" s="7"/>
      <c r="D118" s="39" t="s">
        <v>15</v>
      </c>
      <c r="E118" s="79" t="s">
        <v>41</v>
      </c>
      <c r="F118" s="79">
        <v>300</v>
      </c>
      <c r="G118" s="40"/>
      <c r="H118" s="74">
        <v>77</v>
      </c>
      <c r="I118" s="74"/>
      <c r="J118" s="74">
        <f t="shared" si="15"/>
        <v>77</v>
      </c>
      <c r="K118" s="74"/>
      <c r="L118" s="74">
        <f t="shared" si="10"/>
        <v>77</v>
      </c>
      <c r="M118" s="74"/>
      <c r="N118" s="74">
        <f t="shared" si="11"/>
        <v>77</v>
      </c>
      <c r="O118" s="74"/>
      <c r="P118" s="74">
        <f t="shared" si="12"/>
        <v>77</v>
      </c>
      <c r="Q118" s="74"/>
      <c r="R118" s="74">
        <f t="shared" si="13"/>
        <v>77</v>
      </c>
    </row>
    <row r="119" spans="2:18" ht="55.95" customHeight="1" x14ac:dyDescent="0.4">
      <c r="B119" s="12"/>
      <c r="C119" s="7"/>
      <c r="D119" s="39" t="s">
        <v>251</v>
      </c>
      <c r="E119" s="79" t="s">
        <v>42</v>
      </c>
      <c r="F119" s="79"/>
      <c r="G119" s="40"/>
      <c r="H119" s="74">
        <f t="shared" ref="H119:Q120" si="18">H120</f>
        <v>2823.7</v>
      </c>
      <c r="I119" s="74">
        <f t="shared" si="18"/>
        <v>0</v>
      </c>
      <c r="J119" s="74">
        <f t="shared" si="15"/>
        <v>2823.7</v>
      </c>
      <c r="K119" s="74">
        <f t="shared" si="18"/>
        <v>0</v>
      </c>
      <c r="L119" s="74">
        <f t="shared" si="10"/>
        <v>2823.7</v>
      </c>
      <c r="M119" s="74">
        <f t="shared" si="18"/>
        <v>250</v>
      </c>
      <c r="N119" s="74">
        <f t="shared" si="11"/>
        <v>3073.7</v>
      </c>
      <c r="O119" s="74">
        <f t="shared" si="18"/>
        <v>0</v>
      </c>
      <c r="P119" s="74">
        <f t="shared" si="12"/>
        <v>3073.7</v>
      </c>
      <c r="Q119" s="74">
        <f t="shared" si="18"/>
        <v>895.1</v>
      </c>
      <c r="R119" s="74">
        <f t="shared" si="13"/>
        <v>3968.7999999999997</v>
      </c>
    </row>
    <row r="120" spans="2:18" ht="46.95" customHeight="1" x14ac:dyDescent="0.4">
      <c r="B120" s="12"/>
      <c r="C120" s="7"/>
      <c r="D120" s="39" t="s">
        <v>252</v>
      </c>
      <c r="E120" s="79" t="s">
        <v>43</v>
      </c>
      <c r="F120" s="79"/>
      <c r="G120" s="40"/>
      <c r="H120" s="74">
        <f t="shared" si="18"/>
        <v>2823.7</v>
      </c>
      <c r="I120" s="74">
        <f t="shared" si="18"/>
        <v>0</v>
      </c>
      <c r="J120" s="74">
        <f t="shared" si="15"/>
        <v>2823.7</v>
      </c>
      <c r="K120" s="74">
        <f t="shared" si="18"/>
        <v>0</v>
      </c>
      <c r="L120" s="74">
        <f t="shared" si="10"/>
        <v>2823.7</v>
      </c>
      <c r="M120" s="74">
        <f t="shared" si="18"/>
        <v>250</v>
      </c>
      <c r="N120" s="74">
        <f t="shared" si="11"/>
        <v>3073.7</v>
      </c>
      <c r="O120" s="74">
        <f t="shared" si="18"/>
        <v>0</v>
      </c>
      <c r="P120" s="74">
        <f t="shared" si="12"/>
        <v>3073.7</v>
      </c>
      <c r="Q120" s="74">
        <f t="shared" si="18"/>
        <v>895.1</v>
      </c>
      <c r="R120" s="74">
        <f t="shared" si="13"/>
        <v>3968.7999999999997</v>
      </c>
    </row>
    <row r="121" spans="2:18" ht="58.5" customHeight="1" x14ac:dyDescent="0.4">
      <c r="B121" s="12"/>
      <c r="C121" s="7"/>
      <c r="D121" s="39" t="s">
        <v>44</v>
      </c>
      <c r="E121" s="79" t="s">
        <v>45</v>
      </c>
      <c r="F121" s="79"/>
      <c r="G121" s="40"/>
      <c r="H121" s="74">
        <f>H122+H123</f>
        <v>2823.7</v>
      </c>
      <c r="I121" s="74">
        <f>I122+I123</f>
        <v>0</v>
      </c>
      <c r="J121" s="74">
        <f t="shared" si="15"/>
        <v>2823.7</v>
      </c>
      <c r="K121" s="74">
        <f>K122+K123</f>
        <v>0</v>
      </c>
      <c r="L121" s="74">
        <f t="shared" si="10"/>
        <v>2823.7</v>
      </c>
      <c r="M121" s="74">
        <f>M122+M123</f>
        <v>250</v>
      </c>
      <c r="N121" s="74">
        <f t="shared" si="11"/>
        <v>3073.7</v>
      </c>
      <c r="O121" s="74">
        <f>O122+O123</f>
        <v>0</v>
      </c>
      <c r="P121" s="74">
        <f t="shared" si="12"/>
        <v>3073.7</v>
      </c>
      <c r="Q121" s="74">
        <f>Q122+Q123</f>
        <v>895.1</v>
      </c>
      <c r="R121" s="74">
        <f t="shared" si="13"/>
        <v>3968.7999999999997</v>
      </c>
    </row>
    <row r="122" spans="2:18" s="49" customFormat="1" ht="41.25" customHeight="1" x14ac:dyDescent="0.4">
      <c r="B122" s="50"/>
      <c r="C122" s="155"/>
      <c r="D122" s="153" t="s">
        <v>14</v>
      </c>
      <c r="E122" s="143" t="s">
        <v>45</v>
      </c>
      <c r="F122" s="143">
        <v>200</v>
      </c>
      <c r="G122" s="40">
        <v>13</v>
      </c>
      <c r="H122" s="166">
        <v>2823.7</v>
      </c>
      <c r="I122" s="166"/>
      <c r="J122" s="74">
        <f t="shared" si="15"/>
        <v>2823.7</v>
      </c>
      <c r="K122" s="166"/>
      <c r="L122" s="74">
        <f t="shared" si="10"/>
        <v>2823.7</v>
      </c>
      <c r="M122" s="168">
        <v>250</v>
      </c>
      <c r="N122" s="74">
        <f t="shared" si="11"/>
        <v>3073.7</v>
      </c>
      <c r="O122" s="168"/>
      <c r="P122" s="74">
        <f t="shared" si="12"/>
        <v>3073.7</v>
      </c>
      <c r="Q122" s="168">
        <v>895.1</v>
      </c>
      <c r="R122" s="74">
        <f t="shared" si="13"/>
        <v>3968.7999999999997</v>
      </c>
    </row>
    <row r="123" spans="2:18" ht="21" x14ac:dyDescent="0.4">
      <c r="B123" s="12"/>
      <c r="C123" s="156"/>
      <c r="D123" s="154"/>
      <c r="E123" s="144"/>
      <c r="F123" s="144"/>
      <c r="G123" s="40">
        <v>5</v>
      </c>
      <c r="H123" s="167"/>
      <c r="I123" s="167"/>
      <c r="J123" s="74">
        <f t="shared" si="15"/>
        <v>0</v>
      </c>
      <c r="K123" s="167"/>
      <c r="L123" s="74">
        <f t="shared" si="10"/>
        <v>0</v>
      </c>
      <c r="M123" s="169"/>
      <c r="N123" s="74">
        <f t="shared" si="11"/>
        <v>0</v>
      </c>
      <c r="O123" s="169"/>
      <c r="P123" s="74">
        <f t="shared" si="12"/>
        <v>0</v>
      </c>
      <c r="Q123" s="169"/>
      <c r="R123" s="74">
        <f t="shared" si="13"/>
        <v>0</v>
      </c>
    </row>
    <row r="124" spans="2:18" ht="40.799999999999997" x14ac:dyDescent="0.4">
      <c r="B124" s="12"/>
      <c r="C124" s="15">
        <v>3</v>
      </c>
      <c r="D124" s="9" t="s">
        <v>250</v>
      </c>
      <c r="E124" s="41" t="s">
        <v>46</v>
      </c>
      <c r="F124" s="41"/>
      <c r="G124" s="15"/>
      <c r="H124" s="73">
        <f>H125+H130</f>
        <v>3932.4</v>
      </c>
      <c r="I124" s="73">
        <f>I125+I130</f>
        <v>0</v>
      </c>
      <c r="J124" s="73">
        <f t="shared" si="15"/>
        <v>3932.4</v>
      </c>
      <c r="K124" s="73">
        <f>K125+K130</f>
        <v>0</v>
      </c>
      <c r="L124" s="73">
        <f t="shared" si="10"/>
        <v>3932.4</v>
      </c>
      <c r="M124" s="73">
        <f>M125+M130</f>
        <v>0</v>
      </c>
      <c r="N124" s="73">
        <f t="shared" si="11"/>
        <v>3932.4</v>
      </c>
      <c r="O124" s="73">
        <f>O125+O130</f>
        <v>0</v>
      </c>
      <c r="P124" s="73">
        <f t="shared" si="12"/>
        <v>3932.4</v>
      </c>
      <c r="Q124" s="73">
        <f>Q125+Q130</f>
        <v>0</v>
      </c>
      <c r="R124" s="73">
        <f t="shared" si="13"/>
        <v>3932.4</v>
      </c>
    </row>
    <row r="125" spans="2:18" ht="42" x14ac:dyDescent="0.4">
      <c r="B125" s="12"/>
      <c r="C125" s="7"/>
      <c r="D125" s="39" t="s">
        <v>249</v>
      </c>
      <c r="E125" s="79" t="s">
        <v>47</v>
      </c>
      <c r="F125" s="79"/>
      <c r="G125" s="40"/>
      <c r="H125" s="74">
        <f>H126+H128</f>
        <v>2732.4</v>
      </c>
      <c r="I125" s="74">
        <f>I126+I128</f>
        <v>0</v>
      </c>
      <c r="J125" s="74">
        <f t="shared" si="15"/>
        <v>2732.4</v>
      </c>
      <c r="K125" s="74">
        <f>K126+K128</f>
        <v>0</v>
      </c>
      <c r="L125" s="74">
        <f t="shared" si="10"/>
        <v>2732.4</v>
      </c>
      <c r="M125" s="74">
        <f>M126+M128</f>
        <v>0</v>
      </c>
      <c r="N125" s="74">
        <f t="shared" si="11"/>
        <v>2732.4</v>
      </c>
      <c r="O125" s="74">
        <f>O126+O128</f>
        <v>0</v>
      </c>
      <c r="P125" s="74">
        <f t="shared" si="12"/>
        <v>2732.4</v>
      </c>
      <c r="Q125" s="74">
        <f>Q126+Q128</f>
        <v>0</v>
      </c>
      <c r="R125" s="74">
        <f t="shared" si="13"/>
        <v>2732.4</v>
      </c>
    </row>
    <row r="126" spans="2:18" ht="21" x14ac:dyDescent="0.4">
      <c r="B126" s="12"/>
      <c r="C126" s="7"/>
      <c r="D126" s="77" t="s">
        <v>49</v>
      </c>
      <c r="E126" s="80" t="s">
        <v>50</v>
      </c>
      <c r="F126" s="80"/>
      <c r="G126" s="40"/>
      <c r="H126" s="74">
        <f>H127</f>
        <v>1372.4</v>
      </c>
      <c r="I126" s="74">
        <f>I127</f>
        <v>0</v>
      </c>
      <c r="J126" s="74">
        <f t="shared" si="15"/>
        <v>1372.4</v>
      </c>
      <c r="K126" s="74">
        <f>K127</f>
        <v>0</v>
      </c>
      <c r="L126" s="74">
        <f t="shared" si="10"/>
        <v>1372.4</v>
      </c>
      <c r="M126" s="74">
        <f>M127</f>
        <v>0</v>
      </c>
      <c r="N126" s="74">
        <f t="shared" si="11"/>
        <v>1372.4</v>
      </c>
      <c r="O126" s="74">
        <f>O127</f>
        <v>0</v>
      </c>
      <c r="P126" s="74">
        <f t="shared" si="12"/>
        <v>1372.4</v>
      </c>
      <c r="Q126" s="74">
        <f>Q127</f>
        <v>0</v>
      </c>
      <c r="R126" s="74">
        <f t="shared" si="13"/>
        <v>1372.4</v>
      </c>
    </row>
    <row r="127" spans="2:18" ht="42" x14ac:dyDescent="0.4">
      <c r="B127" s="12"/>
      <c r="C127" s="7"/>
      <c r="D127" s="39" t="s">
        <v>48</v>
      </c>
      <c r="E127" s="79" t="s">
        <v>50</v>
      </c>
      <c r="F127" s="79">
        <v>600</v>
      </c>
      <c r="G127" s="24">
        <v>7</v>
      </c>
      <c r="H127" s="74">
        <v>1372.4</v>
      </c>
      <c r="I127" s="74"/>
      <c r="J127" s="74">
        <f t="shared" si="15"/>
        <v>1372.4</v>
      </c>
      <c r="K127" s="74"/>
      <c r="L127" s="74">
        <f t="shared" si="10"/>
        <v>1372.4</v>
      </c>
      <c r="M127" s="74"/>
      <c r="N127" s="74">
        <f t="shared" si="11"/>
        <v>1372.4</v>
      </c>
      <c r="O127" s="74"/>
      <c r="P127" s="74">
        <f t="shared" si="12"/>
        <v>1372.4</v>
      </c>
      <c r="Q127" s="74"/>
      <c r="R127" s="74">
        <f t="shared" si="13"/>
        <v>1372.4</v>
      </c>
    </row>
    <row r="128" spans="2:18" s="49" customFormat="1" ht="84" x14ac:dyDescent="0.4">
      <c r="B128" s="50"/>
      <c r="C128" s="7"/>
      <c r="D128" s="21" t="s">
        <v>317</v>
      </c>
      <c r="E128" s="65" t="s">
        <v>310</v>
      </c>
      <c r="F128" s="65"/>
      <c r="G128" s="40"/>
      <c r="H128" s="74">
        <f>H129</f>
        <v>1360</v>
      </c>
      <c r="I128" s="74">
        <f>I129</f>
        <v>0</v>
      </c>
      <c r="J128" s="74">
        <f t="shared" si="15"/>
        <v>1360</v>
      </c>
      <c r="K128" s="74">
        <f>K129</f>
        <v>0</v>
      </c>
      <c r="L128" s="74">
        <f t="shared" si="10"/>
        <v>1360</v>
      </c>
      <c r="M128" s="74">
        <f>M129</f>
        <v>0</v>
      </c>
      <c r="N128" s="74">
        <f t="shared" si="11"/>
        <v>1360</v>
      </c>
      <c r="O128" s="74">
        <f>O129</f>
        <v>0</v>
      </c>
      <c r="P128" s="74">
        <f t="shared" si="12"/>
        <v>1360</v>
      </c>
      <c r="Q128" s="74">
        <f>Q129</f>
        <v>0</v>
      </c>
      <c r="R128" s="74">
        <f t="shared" si="13"/>
        <v>1360</v>
      </c>
    </row>
    <row r="129" spans="2:18" s="49" customFormat="1" ht="42" x14ac:dyDescent="0.4">
      <c r="B129" s="50"/>
      <c r="C129" s="7"/>
      <c r="D129" s="21" t="s">
        <v>20</v>
      </c>
      <c r="E129" s="65" t="s">
        <v>310</v>
      </c>
      <c r="F129" s="65" t="s">
        <v>285</v>
      </c>
      <c r="G129" s="40"/>
      <c r="H129" s="74">
        <v>1360</v>
      </c>
      <c r="I129" s="74"/>
      <c r="J129" s="74">
        <f t="shared" si="15"/>
        <v>1360</v>
      </c>
      <c r="K129" s="74"/>
      <c r="L129" s="74">
        <f t="shared" si="10"/>
        <v>1360</v>
      </c>
      <c r="M129" s="74"/>
      <c r="N129" s="74">
        <f t="shared" si="11"/>
        <v>1360</v>
      </c>
      <c r="O129" s="74"/>
      <c r="P129" s="74">
        <f t="shared" si="12"/>
        <v>1360</v>
      </c>
      <c r="Q129" s="74"/>
      <c r="R129" s="74">
        <f t="shared" si="13"/>
        <v>1360</v>
      </c>
    </row>
    <row r="130" spans="2:18" s="49" customFormat="1" ht="63" x14ac:dyDescent="0.4">
      <c r="B130" s="50"/>
      <c r="C130" s="7"/>
      <c r="D130" s="21" t="s">
        <v>374</v>
      </c>
      <c r="E130" s="65" t="s">
        <v>376</v>
      </c>
      <c r="F130" s="65"/>
      <c r="G130" s="24"/>
      <c r="H130" s="74">
        <f>H131</f>
        <v>1200</v>
      </c>
      <c r="I130" s="74">
        <f>I131</f>
        <v>0</v>
      </c>
      <c r="J130" s="74">
        <f t="shared" si="15"/>
        <v>1200</v>
      </c>
      <c r="K130" s="74">
        <f>K131</f>
        <v>0</v>
      </c>
      <c r="L130" s="74">
        <f t="shared" si="10"/>
        <v>1200</v>
      </c>
      <c r="M130" s="74">
        <f>M131</f>
        <v>0</v>
      </c>
      <c r="N130" s="74">
        <f t="shared" si="11"/>
        <v>1200</v>
      </c>
      <c r="O130" s="74">
        <f>O131</f>
        <v>0</v>
      </c>
      <c r="P130" s="74">
        <f t="shared" si="12"/>
        <v>1200</v>
      </c>
      <c r="Q130" s="74">
        <f>Q131</f>
        <v>0</v>
      </c>
      <c r="R130" s="74">
        <f t="shared" si="13"/>
        <v>1200</v>
      </c>
    </row>
    <row r="131" spans="2:18" s="49" customFormat="1" ht="21" x14ac:dyDescent="0.4">
      <c r="B131" s="50"/>
      <c r="C131" s="7"/>
      <c r="D131" s="21" t="s">
        <v>375</v>
      </c>
      <c r="E131" s="65" t="s">
        <v>377</v>
      </c>
      <c r="F131" s="65"/>
      <c r="G131" s="24"/>
      <c r="H131" s="74">
        <f t="shared" ref="H131:Q131" si="19">H132</f>
        <v>1200</v>
      </c>
      <c r="I131" s="74">
        <f t="shared" si="19"/>
        <v>0</v>
      </c>
      <c r="J131" s="74">
        <f t="shared" si="15"/>
        <v>1200</v>
      </c>
      <c r="K131" s="74">
        <f t="shared" si="19"/>
        <v>0</v>
      </c>
      <c r="L131" s="74">
        <f t="shared" si="10"/>
        <v>1200</v>
      </c>
      <c r="M131" s="74">
        <f t="shared" si="19"/>
        <v>0</v>
      </c>
      <c r="N131" s="74">
        <f t="shared" si="11"/>
        <v>1200</v>
      </c>
      <c r="O131" s="74">
        <f t="shared" si="19"/>
        <v>0</v>
      </c>
      <c r="P131" s="74">
        <f t="shared" si="12"/>
        <v>1200</v>
      </c>
      <c r="Q131" s="74">
        <f t="shared" si="19"/>
        <v>0</v>
      </c>
      <c r="R131" s="74">
        <f t="shared" si="13"/>
        <v>1200</v>
      </c>
    </row>
    <row r="132" spans="2:18" s="49" customFormat="1" ht="42" x14ac:dyDescent="0.4">
      <c r="B132" s="50"/>
      <c r="C132" s="7"/>
      <c r="D132" s="45" t="s">
        <v>14</v>
      </c>
      <c r="E132" s="65" t="s">
        <v>377</v>
      </c>
      <c r="F132" s="65" t="s">
        <v>284</v>
      </c>
      <c r="G132" s="24"/>
      <c r="H132" s="74">
        <v>1200</v>
      </c>
      <c r="I132" s="74"/>
      <c r="J132" s="74">
        <f t="shared" si="15"/>
        <v>1200</v>
      </c>
      <c r="K132" s="74"/>
      <c r="L132" s="74">
        <f t="shared" si="10"/>
        <v>1200</v>
      </c>
      <c r="M132" s="74"/>
      <c r="N132" s="74">
        <f t="shared" si="11"/>
        <v>1200</v>
      </c>
      <c r="O132" s="74"/>
      <c r="P132" s="74">
        <f t="shared" si="12"/>
        <v>1200</v>
      </c>
      <c r="Q132" s="74"/>
      <c r="R132" s="74">
        <f t="shared" si="13"/>
        <v>1200</v>
      </c>
    </row>
    <row r="133" spans="2:18" ht="81.75" customHeight="1" x14ac:dyDescent="0.4">
      <c r="B133" s="12"/>
      <c r="C133" s="13">
        <v>4</v>
      </c>
      <c r="D133" s="9" t="s">
        <v>248</v>
      </c>
      <c r="E133" s="41" t="s">
        <v>51</v>
      </c>
      <c r="F133" s="41"/>
      <c r="G133" s="15"/>
      <c r="H133" s="73">
        <f>H143+H154+H162+H165</f>
        <v>244449.4</v>
      </c>
      <c r="I133" s="73">
        <f>I134+I143+I154+I162+I165</f>
        <v>63653.3</v>
      </c>
      <c r="J133" s="73">
        <f t="shared" si="15"/>
        <v>308102.7</v>
      </c>
      <c r="K133" s="73">
        <f>K134+K143+K154+K162+K165+K168+K148</f>
        <v>80196.900000000009</v>
      </c>
      <c r="L133" s="73">
        <f t="shared" si="10"/>
        <v>388299.60000000003</v>
      </c>
      <c r="M133" s="73">
        <f>M134+M143+M154+M162+M165+M168+M148+M151</f>
        <v>22278.1</v>
      </c>
      <c r="N133" s="73">
        <f t="shared" si="11"/>
        <v>410577.7</v>
      </c>
      <c r="O133" s="73">
        <f>O134+O143+O154+O162+O165+O168+O148+O151</f>
        <v>10090</v>
      </c>
      <c r="P133" s="73">
        <f t="shared" si="12"/>
        <v>420667.7</v>
      </c>
      <c r="Q133" s="73">
        <f>Q134+Q143+Q154+Q162+Q165+Q168+Q148+Q151</f>
        <v>201.6</v>
      </c>
      <c r="R133" s="73">
        <f t="shared" si="13"/>
        <v>420869.3</v>
      </c>
    </row>
    <row r="134" spans="2:18" s="49" customFormat="1" ht="27" customHeight="1" x14ac:dyDescent="0.4">
      <c r="B134" s="50"/>
      <c r="C134" s="13"/>
      <c r="D134" s="102" t="s">
        <v>471</v>
      </c>
      <c r="E134" s="103" t="s">
        <v>475</v>
      </c>
      <c r="F134" s="103"/>
      <c r="G134" s="15"/>
      <c r="H134" s="74">
        <f>H135</f>
        <v>0</v>
      </c>
      <c r="I134" s="74">
        <f>I135+I138</f>
        <v>63653.3</v>
      </c>
      <c r="J134" s="74">
        <f t="shared" ref="J134" si="20">H134+I134</f>
        <v>63653.3</v>
      </c>
      <c r="K134" s="74">
        <f>K135+K138</f>
        <v>6889.8</v>
      </c>
      <c r="L134" s="74">
        <f t="shared" si="10"/>
        <v>70543.100000000006</v>
      </c>
      <c r="M134" s="74">
        <f>M135+M138</f>
        <v>0</v>
      </c>
      <c r="N134" s="74">
        <f t="shared" si="11"/>
        <v>70543.100000000006</v>
      </c>
      <c r="O134" s="74">
        <f>O135+O138</f>
        <v>90</v>
      </c>
      <c r="P134" s="74">
        <f t="shared" si="12"/>
        <v>70633.100000000006</v>
      </c>
      <c r="Q134" s="74">
        <f>Q135+Q138</f>
        <v>0</v>
      </c>
      <c r="R134" s="74">
        <f t="shared" si="13"/>
        <v>70633.100000000006</v>
      </c>
    </row>
    <row r="135" spans="2:18" s="49" customFormat="1" ht="36.75" customHeight="1" x14ac:dyDescent="0.4">
      <c r="B135" s="50"/>
      <c r="C135" s="13"/>
      <c r="D135" s="102" t="s">
        <v>19</v>
      </c>
      <c r="E135" s="103" t="s">
        <v>476</v>
      </c>
      <c r="F135" s="103"/>
      <c r="G135" s="15"/>
      <c r="H135" s="74">
        <f>H136</f>
        <v>0</v>
      </c>
      <c r="I135" s="74">
        <f>I136</f>
        <v>410.5</v>
      </c>
      <c r="J135" s="74">
        <f t="shared" ref="J135" si="21">H135+I135</f>
        <v>410.5</v>
      </c>
      <c r="K135" s="74">
        <f>K136+K137</f>
        <v>6889.8</v>
      </c>
      <c r="L135" s="74">
        <f t="shared" si="10"/>
        <v>7300.3</v>
      </c>
      <c r="M135" s="74">
        <f>M136+M137</f>
        <v>0</v>
      </c>
      <c r="N135" s="74">
        <f t="shared" si="11"/>
        <v>7300.3</v>
      </c>
      <c r="O135" s="74">
        <f>O136+O137</f>
        <v>90</v>
      </c>
      <c r="P135" s="74">
        <f t="shared" si="12"/>
        <v>7390.3</v>
      </c>
      <c r="Q135" s="74">
        <f>Q136+Q137</f>
        <v>0</v>
      </c>
      <c r="R135" s="74">
        <f t="shared" si="13"/>
        <v>7390.3</v>
      </c>
    </row>
    <row r="136" spans="2:18" s="49" customFormat="1" ht="45.6" customHeight="1" x14ac:dyDescent="0.4">
      <c r="B136" s="50"/>
      <c r="C136" s="13"/>
      <c r="D136" s="102" t="s">
        <v>52</v>
      </c>
      <c r="E136" s="103" t="s">
        <v>476</v>
      </c>
      <c r="F136" s="103" t="s">
        <v>291</v>
      </c>
      <c r="G136" s="15"/>
      <c r="H136" s="73"/>
      <c r="I136" s="74">
        <v>410.5</v>
      </c>
      <c r="J136" s="74">
        <f t="shared" si="15"/>
        <v>410.5</v>
      </c>
      <c r="K136" s="74">
        <v>1549.2</v>
      </c>
      <c r="L136" s="74">
        <f t="shared" si="10"/>
        <v>1959.7</v>
      </c>
      <c r="M136" s="74"/>
      <c r="N136" s="74">
        <f t="shared" si="11"/>
        <v>1959.7</v>
      </c>
      <c r="O136" s="74"/>
      <c r="P136" s="74">
        <f t="shared" si="12"/>
        <v>1959.7</v>
      </c>
      <c r="Q136" s="74"/>
      <c r="R136" s="74">
        <f t="shared" si="13"/>
        <v>1959.7</v>
      </c>
    </row>
    <row r="137" spans="2:18" s="49" customFormat="1" ht="45.6" customHeight="1" x14ac:dyDescent="0.4">
      <c r="B137" s="50"/>
      <c r="C137" s="13"/>
      <c r="D137" s="102" t="s">
        <v>14</v>
      </c>
      <c r="E137" s="103" t="s">
        <v>476</v>
      </c>
      <c r="F137" s="103" t="s">
        <v>284</v>
      </c>
      <c r="G137" s="15"/>
      <c r="H137" s="73"/>
      <c r="I137" s="74"/>
      <c r="J137" s="74"/>
      <c r="K137" s="74">
        <v>5340.6</v>
      </c>
      <c r="L137" s="74">
        <f t="shared" si="10"/>
        <v>5340.6</v>
      </c>
      <c r="M137" s="74"/>
      <c r="N137" s="74">
        <f t="shared" si="11"/>
        <v>5340.6</v>
      </c>
      <c r="O137" s="74">
        <v>90</v>
      </c>
      <c r="P137" s="74">
        <f t="shared" si="12"/>
        <v>5430.6</v>
      </c>
      <c r="Q137" s="74"/>
      <c r="R137" s="74">
        <f t="shared" si="13"/>
        <v>5430.6</v>
      </c>
    </row>
    <row r="138" spans="2:18" s="49" customFormat="1" ht="36" customHeight="1" x14ac:dyDescent="0.4">
      <c r="B138" s="50"/>
      <c r="C138" s="13"/>
      <c r="D138" s="102" t="s">
        <v>472</v>
      </c>
      <c r="E138" s="103" t="s">
        <v>477</v>
      </c>
      <c r="F138" s="103"/>
      <c r="G138" s="15"/>
      <c r="H138" s="74">
        <f>H139</f>
        <v>0</v>
      </c>
      <c r="I138" s="74">
        <f>I139+I141</f>
        <v>63242.8</v>
      </c>
      <c r="J138" s="74">
        <f t="shared" ref="J138" si="22">H138+I138</f>
        <v>63242.8</v>
      </c>
      <c r="K138" s="74">
        <f>K139+K141</f>
        <v>0</v>
      </c>
      <c r="L138" s="74">
        <f t="shared" si="10"/>
        <v>63242.8</v>
      </c>
      <c r="M138" s="74">
        <f>M139+M141</f>
        <v>0</v>
      </c>
      <c r="N138" s="74">
        <f t="shared" si="11"/>
        <v>63242.8</v>
      </c>
      <c r="O138" s="74">
        <f>O139+O141</f>
        <v>0</v>
      </c>
      <c r="P138" s="74">
        <f t="shared" si="12"/>
        <v>63242.8</v>
      </c>
      <c r="Q138" s="74">
        <f>Q139+Q141</f>
        <v>0</v>
      </c>
      <c r="R138" s="74">
        <f t="shared" si="13"/>
        <v>63242.8</v>
      </c>
    </row>
    <row r="139" spans="2:18" s="49" customFormat="1" ht="36" customHeight="1" x14ac:dyDescent="0.4">
      <c r="B139" s="50"/>
      <c r="C139" s="13"/>
      <c r="D139" s="102" t="s">
        <v>473</v>
      </c>
      <c r="E139" s="103" t="s">
        <v>478</v>
      </c>
      <c r="F139" s="103"/>
      <c r="G139" s="15"/>
      <c r="H139" s="74">
        <f>H140</f>
        <v>0</v>
      </c>
      <c r="I139" s="74">
        <f>I140</f>
        <v>60713</v>
      </c>
      <c r="J139" s="74">
        <f t="shared" ref="J139" si="23">H139+I139</f>
        <v>60713</v>
      </c>
      <c r="K139" s="74">
        <f>K140</f>
        <v>0</v>
      </c>
      <c r="L139" s="74">
        <f t="shared" si="10"/>
        <v>60713</v>
      </c>
      <c r="M139" s="74">
        <f>M140</f>
        <v>0</v>
      </c>
      <c r="N139" s="74">
        <f t="shared" si="11"/>
        <v>60713</v>
      </c>
      <c r="O139" s="74">
        <f>O140</f>
        <v>0</v>
      </c>
      <c r="P139" s="74">
        <f t="shared" si="12"/>
        <v>60713</v>
      </c>
      <c r="Q139" s="74">
        <f>Q140</f>
        <v>0</v>
      </c>
      <c r="R139" s="74">
        <f t="shared" si="13"/>
        <v>60713</v>
      </c>
    </row>
    <row r="140" spans="2:18" s="49" customFormat="1" ht="36" customHeight="1" x14ac:dyDescent="0.4">
      <c r="B140" s="50"/>
      <c r="C140" s="13"/>
      <c r="D140" s="102" t="s">
        <v>52</v>
      </c>
      <c r="E140" s="103" t="s">
        <v>478</v>
      </c>
      <c r="F140" s="103" t="s">
        <v>291</v>
      </c>
      <c r="G140" s="15"/>
      <c r="H140" s="73"/>
      <c r="I140" s="74">
        <v>60713</v>
      </c>
      <c r="J140" s="74">
        <f t="shared" si="15"/>
        <v>60713</v>
      </c>
      <c r="K140" s="74"/>
      <c r="L140" s="74">
        <f t="shared" si="10"/>
        <v>60713</v>
      </c>
      <c r="M140" s="74"/>
      <c r="N140" s="74">
        <f t="shared" si="11"/>
        <v>60713</v>
      </c>
      <c r="O140" s="74"/>
      <c r="P140" s="74">
        <f t="shared" si="12"/>
        <v>60713</v>
      </c>
      <c r="Q140" s="74"/>
      <c r="R140" s="74">
        <f t="shared" si="13"/>
        <v>60713</v>
      </c>
    </row>
    <row r="141" spans="2:18" s="49" customFormat="1" ht="36" customHeight="1" x14ac:dyDescent="0.4">
      <c r="B141" s="50"/>
      <c r="C141" s="13"/>
      <c r="D141" s="102" t="s">
        <v>474</v>
      </c>
      <c r="E141" s="103" t="s">
        <v>478</v>
      </c>
      <c r="F141" s="103"/>
      <c r="G141" s="15"/>
      <c r="H141" s="74">
        <f>H142</f>
        <v>0</v>
      </c>
      <c r="I141" s="74">
        <f>I142</f>
        <v>2529.8000000000002</v>
      </c>
      <c r="J141" s="74">
        <f t="shared" ref="J141" si="24">H141+I141</f>
        <v>2529.8000000000002</v>
      </c>
      <c r="K141" s="74">
        <f>K142</f>
        <v>0</v>
      </c>
      <c r="L141" s="74">
        <f t="shared" si="10"/>
        <v>2529.8000000000002</v>
      </c>
      <c r="M141" s="74">
        <f>M142</f>
        <v>0</v>
      </c>
      <c r="N141" s="74">
        <f t="shared" si="11"/>
        <v>2529.8000000000002</v>
      </c>
      <c r="O141" s="74">
        <f>O142</f>
        <v>0</v>
      </c>
      <c r="P141" s="74">
        <f t="shared" si="12"/>
        <v>2529.8000000000002</v>
      </c>
      <c r="Q141" s="74">
        <f>Q142</f>
        <v>0</v>
      </c>
      <c r="R141" s="74">
        <f t="shared" si="13"/>
        <v>2529.8000000000002</v>
      </c>
    </row>
    <row r="142" spans="2:18" s="49" customFormat="1" ht="36" customHeight="1" x14ac:dyDescent="0.4">
      <c r="B142" s="50"/>
      <c r="C142" s="13"/>
      <c r="D142" s="102" t="s">
        <v>52</v>
      </c>
      <c r="E142" s="103" t="s">
        <v>478</v>
      </c>
      <c r="F142" s="103" t="s">
        <v>291</v>
      </c>
      <c r="G142" s="15"/>
      <c r="H142" s="73"/>
      <c r="I142" s="74">
        <v>2529.8000000000002</v>
      </c>
      <c r="J142" s="74">
        <f t="shared" si="15"/>
        <v>2529.8000000000002</v>
      </c>
      <c r="K142" s="74"/>
      <c r="L142" s="74">
        <f t="shared" si="10"/>
        <v>2529.8000000000002</v>
      </c>
      <c r="M142" s="74"/>
      <c r="N142" s="74">
        <f t="shared" si="11"/>
        <v>2529.8000000000002</v>
      </c>
      <c r="O142" s="74"/>
      <c r="P142" s="74">
        <f t="shared" si="12"/>
        <v>2529.8000000000002</v>
      </c>
      <c r="Q142" s="74"/>
      <c r="R142" s="74">
        <f t="shared" si="13"/>
        <v>2529.8000000000002</v>
      </c>
    </row>
    <row r="143" spans="2:18" s="49" customFormat="1" ht="42" x14ac:dyDescent="0.4">
      <c r="B143" s="50"/>
      <c r="C143" s="7"/>
      <c r="D143" s="66" t="s">
        <v>379</v>
      </c>
      <c r="E143" s="79" t="s">
        <v>349</v>
      </c>
      <c r="F143" s="79"/>
      <c r="G143" s="40"/>
      <c r="H143" s="74">
        <f>H144+H146</f>
        <v>2966</v>
      </c>
      <c r="I143" s="74">
        <f>I144</f>
        <v>0</v>
      </c>
      <c r="J143" s="74">
        <f t="shared" si="15"/>
        <v>2966</v>
      </c>
      <c r="K143" s="74">
        <f>K144+K146</f>
        <v>64</v>
      </c>
      <c r="L143" s="74">
        <f t="shared" si="10"/>
        <v>3030</v>
      </c>
      <c r="M143" s="74">
        <f>M144+M146</f>
        <v>0</v>
      </c>
      <c r="N143" s="74">
        <f t="shared" si="11"/>
        <v>3030</v>
      </c>
      <c r="O143" s="74">
        <f>O144+O146</f>
        <v>0</v>
      </c>
      <c r="P143" s="74">
        <f t="shared" si="12"/>
        <v>3030</v>
      </c>
      <c r="Q143" s="74">
        <f>Q144+Q146</f>
        <v>0</v>
      </c>
      <c r="R143" s="74">
        <f t="shared" si="13"/>
        <v>3030</v>
      </c>
    </row>
    <row r="144" spans="2:18" s="49" customFormat="1" ht="42" x14ac:dyDescent="0.4">
      <c r="B144" s="50"/>
      <c r="C144" s="7"/>
      <c r="D144" s="16" t="s">
        <v>404</v>
      </c>
      <c r="E144" s="79" t="s">
        <v>389</v>
      </c>
      <c r="F144" s="79"/>
      <c r="G144" s="40"/>
      <c r="H144" s="74">
        <f>H145</f>
        <v>2909</v>
      </c>
      <c r="I144" s="74">
        <f>I145</f>
        <v>0</v>
      </c>
      <c r="J144" s="74">
        <f t="shared" si="15"/>
        <v>2909</v>
      </c>
      <c r="K144" s="74">
        <f>K145</f>
        <v>0</v>
      </c>
      <c r="L144" s="74">
        <f t="shared" si="10"/>
        <v>2909</v>
      </c>
      <c r="M144" s="74">
        <f>M145</f>
        <v>0</v>
      </c>
      <c r="N144" s="74">
        <f t="shared" si="11"/>
        <v>2909</v>
      </c>
      <c r="O144" s="74">
        <f>O145</f>
        <v>0</v>
      </c>
      <c r="P144" s="74">
        <f t="shared" si="12"/>
        <v>2909</v>
      </c>
      <c r="Q144" s="74">
        <f>Q145</f>
        <v>0</v>
      </c>
      <c r="R144" s="74">
        <f t="shared" si="13"/>
        <v>2909</v>
      </c>
    </row>
    <row r="145" spans="2:18" s="49" customFormat="1" ht="42" x14ac:dyDescent="0.4">
      <c r="B145" s="50"/>
      <c r="C145" s="7"/>
      <c r="D145" s="16" t="s">
        <v>14</v>
      </c>
      <c r="E145" s="79" t="s">
        <v>389</v>
      </c>
      <c r="F145" s="79" t="s">
        <v>284</v>
      </c>
      <c r="G145" s="40"/>
      <c r="H145" s="74">
        <v>2909</v>
      </c>
      <c r="I145" s="74"/>
      <c r="J145" s="74">
        <f t="shared" si="15"/>
        <v>2909</v>
      </c>
      <c r="K145" s="74"/>
      <c r="L145" s="74">
        <f t="shared" si="10"/>
        <v>2909</v>
      </c>
      <c r="M145" s="74"/>
      <c r="N145" s="74">
        <f t="shared" si="11"/>
        <v>2909</v>
      </c>
      <c r="O145" s="74"/>
      <c r="P145" s="74">
        <f t="shared" si="12"/>
        <v>2909</v>
      </c>
      <c r="Q145" s="74"/>
      <c r="R145" s="74">
        <f t="shared" si="13"/>
        <v>2909</v>
      </c>
    </row>
    <row r="146" spans="2:18" s="49" customFormat="1" ht="42" x14ac:dyDescent="0.4">
      <c r="B146" s="50"/>
      <c r="C146" s="7"/>
      <c r="D146" s="16" t="s">
        <v>405</v>
      </c>
      <c r="E146" s="79" t="s">
        <v>389</v>
      </c>
      <c r="F146" s="79"/>
      <c r="G146" s="40"/>
      <c r="H146" s="74">
        <f>H147</f>
        <v>57</v>
      </c>
      <c r="I146" s="74">
        <f>I147</f>
        <v>0</v>
      </c>
      <c r="J146" s="74">
        <f t="shared" si="15"/>
        <v>57</v>
      </c>
      <c r="K146" s="74">
        <f>K147</f>
        <v>64</v>
      </c>
      <c r="L146" s="74">
        <f t="shared" si="10"/>
        <v>121</v>
      </c>
      <c r="M146" s="74">
        <f>M147</f>
        <v>0</v>
      </c>
      <c r="N146" s="74">
        <f t="shared" si="11"/>
        <v>121</v>
      </c>
      <c r="O146" s="74">
        <f>O147</f>
        <v>0</v>
      </c>
      <c r="P146" s="74">
        <f t="shared" si="12"/>
        <v>121</v>
      </c>
      <c r="Q146" s="74">
        <f>Q147</f>
        <v>0</v>
      </c>
      <c r="R146" s="74">
        <f t="shared" si="13"/>
        <v>121</v>
      </c>
    </row>
    <row r="147" spans="2:18" s="49" customFormat="1" ht="42" x14ac:dyDescent="0.4">
      <c r="B147" s="50"/>
      <c r="C147" s="7"/>
      <c r="D147" s="16" t="s">
        <v>14</v>
      </c>
      <c r="E147" s="79" t="s">
        <v>389</v>
      </c>
      <c r="F147" s="79" t="s">
        <v>284</v>
      </c>
      <c r="G147" s="40"/>
      <c r="H147" s="74">
        <v>57</v>
      </c>
      <c r="I147" s="74"/>
      <c r="J147" s="74">
        <f t="shared" si="15"/>
        <v>57</v>
      </c>
      <c r="K147" s="74">
        <v>64</v>
      </c>
      <c r="L147" s="74">
        <f t="shared" si="10"/>
        <v>121</v>
      </c>
      <c r="M147" s="74"/>
      <c r="N147" s="74">
        <f t="shared" si="11"/>
        <v>121</v>
      </c>
      <c r="O147" s="74"/>
      <c r="P147" s="74">
        <f t="shared" si="12"/>
        <v>121</v>
      </c>
      <c r="Q147" s="74"/>
      <c r="R147" s="74">
        <f t="shared" si="13"/>
        <v>121</v>
      </c>
    </row>
    <row r="148" spans="2:18" s="49" customFormat="1" ht="42" x14ac:dyDescent="0.4">
      <c r="B148" s="50"/>
      <c r="C148" s="7"/>
      <c r="D148" s="16" t="s">
        <v>529</v>
      </c>
      <c r="E148" s="108" t="s">
        <v>530</v>
      </c>
      <c r="F148" s="108"/>
      <c r="G148" s="40"/>
      <c r="H148" s="74"/>
      <c r="I148" s="74"/>
      <c r="J148" s="74"/>
      <c r="K148" s="74">
        <f>K149</f>
        <v>762.7</v>
      </c>
      <c r="L148" s="74">
        <f t="shared" si="10"/>
        <v>762.7</v>
      </c>
      <c r="M148" s="74">
        <f>M149</f>
        <v>0</v>
      </c>
      <c r="N148" s="74">
        <f t="shared" si="11"/>
        <v>762.7</v>
      </c>
      <c r="O148" s="74">
        <f>O149</f>
        <v>0</v>
      </c>
      <c r="P148" s="74">
        <f t="shared" si="12"/>
        <v>762.7</v>
      </c>
      <c r="Q148" s="74">
        <f>Q149</f>
        <v>0</v>
      </c>
      <c r="R148" s="74">
        <f t="shared" si="13"/>
        <v>762.7</v>
      </c>
    </row>
    <row r="149" spans="2:18" s="49" customFormat="1" ht="29.4" customHeight="1" x14ac:dyDescent="0.4">
      <c r="B149" s="50"/>
      <c r="C149" s="7"/>
      <c r="D149" s="16" t="s">
        <v>527</v>
      </c>
      <c r="E149" s="108" t="s">
        <v>528</v>
      </c>
      <c r="F149" s="108"/>
      <c r="G149" s="40"/>
      <c r="H149" s="74"/>
      <c r="I149" s="74"/>
      <c r="J149" s="74"/>
      <c r="K149" s="74">
        <f>K150</f>
        <v>762.7</v>
      </c>
      <c r="L149" s="74">
        <f t="shared" si="10"/>
        <v>762.7</v>
      </c>
      <c r="M149" s="74">
        <f>M150</f>
        <v>0</v>
      </c>
      <c r="N149" s="74">
        <f t="shared" si="11"/>
        <v>762.7</v>
      </c>
      <c r="O149" s="74">
        <f>O150</f>
        <v>0</v>
      </c>
      <c r="P149" s="74">
        <f t="shared" si="12"/>
        <v>762.7</v>
      </c>
      <c r="Q149" s="74">
        <f>Q150</f>
        <v>0</v>
      </c>
      <c r="R149" s="74">
        <f t="shared" si="13"/>
        <v>762.7</v>
      </c>
    </row>
    <row r="150" spans="2:18" s="49" customFormat="1" ht="53.4" customHeight="1" x14ac:dyDescent="0.4">
      <c r="B150" s="50"/>
      <c r="C150" s="7"/>
      <c r="D150" s="16" t="s">
        <v>14</v>
      </c>
      <c r="E150" s="108" t="s">
        <v>528</v>
      </c>
      <c r="F150" s="108" t="s">
        <v>284</v>
      </c>
      <c r="G150" s="40"/>
      <c r="H150" s="74"/>
      <c r="I150" s="74"/>
      <c r="J150" s="74"/>
      <c r="K150" s="74">
        <v>762.7</v>
      </c>
      <c r="L150" s="74">
        <f t="shared" si="10"/>
        <v>762.7</v>
      </c>
      <c r="M150" s="74"/>
      <c r="N150" s="74">
        <f t="shared" si="11"/>
        <v>762.7</v>
      </c>
      <c r="O150" s="74"/>
      <c r="P150" s="74">
        <f t="shared" si="12"/>
        <v>762.7</v>
      </c>
      <c r="Q150" s="74"/>
      <c r="R150" s="74">
        <f t="shared" si="13"/>
        <v>762.7</v>
      </c>
    </row>
    <row r="151" spans="2:18" s="49" customFormat="1" ht="42" x14ac:dyDescent="0.4">
      <c r="B151" s="50"/>
      <c r="C151" s="7"/>
      <c r="D151" s="16" t="s">
        <v>547</v>
      </c>
      <c r="E151" s="126" t="s">
        <v>549</v>
      </c>
      <c r="F151" s="126"/>
      <c r="G151" s="40"/>
      <c r="H151" s="74"/>
      <c r="I151" s="74"/>
      <c r="J151" s="74"/>
      <c r="K151" s="74"/>
      <c r="L151" s="74"/>
      <c r="M151" s="74">
        <f>M152</f>
        <v>22278.1</v>
      </c>
      <c r="N151" s="74">
        <f t="shared" si="11"/>
        <v>22278.1</v>
      </c>
      <c r="O151" s="74">
        <f>O152</f>
        <v>0</v>
      </c>
      <c r="P151" s="74">
        <f t="shared" si="12"/>
        <v>22278.1</v>
      </c>
      <c r="Q151" s="74">
        <f>Q152</f>
        <v>0</v>
      </c>
      <c r="R151" s="74">
        <f t="shared" si="13"/>
        <v>22278.1</v>
      </c>
    </row>
    <row r="152" spans="2:18" s="49" customFormat="1" ht="21" x14ac:dyDescent="0.4">
      <c r="B152" s="50"/>
      <c r="C152" s="7"/>
      <c r="D152" s="16" t="s">
        <v>548</v>
      </c>
      <c r="E152" s="126" t="s">
        <v>550</v>
      </c>
      <c r="F152" s="126"/>
      <c r="G152" s="40"/>
      <c r="H152" s="74"/>
      <c r="I152" s="74"/>
      <c r="J152" s="74"/>
      <c r="K152" s="74"/>
      <c r="L152" s="74"/>
      <c r="M152" s="74">
        <f>M153</f>
        <v>22278.1</v>
      </c>
      <c r="N152" s="74">
        <f t="shared" si="11"/>
        <v>22278.1</v>
      </c>
      <c r="O152" s="74">
        <f>O153</f>
        <v>0</v>
      </c>
      <c r="P152" s="74">
        <f t="shared" si="12"/>
        <v>22278.1</v>
      </c>
      <c r="Q152" s="74">
        <f>Q153</f>
        <v>0</v>
      </c>
      <c r="R152" s="74">
        <f t="shared" si="13"/>
        <v>22278.1</v>
      </c>
    </row>
    <row r="153" spans="2:18" s="49" customFormat="1" ht="21" x14ac:dyDescent="0.4">
      <c r="B153" s="50"/>
      <c r="C153" s="7"/>
      <c r="D153" s="16" t="s">
        <v>420</v>
      </c>
      <c r="E153" s="126" t="s">
        <v>550</v>
      </c>
      <c r="F153" s="126" t="s">
        <v>423</v>
      </c>
      <c r="G153" s="40"/>
      <c r="H153" s="74"/>
      <c r="I153" s="74"/>
      <c r="J153" s="74"/>
      <c r="K153" s="74"/>
      <c r="L153" s="74"/>
      <c r="M153" s="74">
        <v>22278.1</v>
      </c>
      <c r="N153" s="74">
        <f t="shared" si="11"/>
        <v>22278.1</v>
      </c>
      <c r="O153" s="74"/>
      <c r="P153" s="74">
        <f t="shared" si="12"/>
        <v>22278.1</v>
      </c>
      <c r="Q153" s="74"/>
      <c r="R153" s="74">
        <f t="shared" si="13"/>
        <v>22278.1</v>
      </c>
    </row>
    <row r="154" spans="2:18" s="49" customFormat="1" ht="63" x14ac:dyDescent="0.4">
      <c r="B154" s="50"/>
      <c r="C154" s="7"/>
      <c r="D154" s="21" t="s">
        <v>411</v>
      </c>
      <c r="E154" s="65" t="s">
        <v>412</v>
      </c>
      <c r="F154" s="65"/>
      <c r="G154" s="40"/>
      <c r="H154" s="74">
        <f>H155+H157</f>
        <v>239958.3</v>
      </c>
      <c r="I154" s="74">
        <f>I155+I157</f>
        <v>0</v>
      </c>
      <c r="J154" s="74">
        <f t="shared" si="15"/>
        <v>239958.3</v>
      </c>
      <c r="K154" s="74">
        <f>K155+K157+K159</f>
        <v>3503.3</v>
      </c>
      <c r="L154" s="74">
        <f t="shared" si="10"/>
        <v>243461.59999999998</v>
      </c>
      <c r="M154" s="74">
        <f>M155+M157+M159</f>
        <v>0</v>
      </c>
      <c r="N154" s="74">
        <f t="shared" si="11"/>
        <v>243461.59999999998</v>
      </c>
      <c r="O154" s="74">
        <f>O155+O157+O159</f>
        <v>10000</v>
      </c>
      <c r="P154" s="74">
        <f t="shared" si="12"/>
        <v>253461.59999999998</v>
      </c>
      <c r="Q154" s="74">
        <f>Q155+Q157+Q159</f>
        <v>201.6</v>
      </c>
      <c r="R154" s="74">
        <f t="shared" si="13"/>
        <v>253663.19999999998</v>
      </c>
    </row>
    <row r="155" spans="2:18" s="49" customFormat="1" ht="132.6" customHeight="1" x14ac:dyDescent="0.4">
      <c r="B155" s="50"/>
      <c r="C155" s="7"/>
      <c r="D155" s="21" t="s">
        <v>557</v>
      </c>
      <c r="E155" s="65" t="s">
        <v>413</v>
      </c>
      <c r="F155" s="65"/>
      <c r="G155" s="40"/>
      <c r="H155" s="74">
        <f>H156</f>
        <v>230359.9</v>
      </c>
      <c r="I155" s="74">
        <f>I156</f>
        <v>0</v>
      </c>
      <c r="J155" s="74">
        <f t="shared" si="15"/>
        <v>230359.9</v>
      </c>
      <c r="K155" s="74">
        <f>K156</f>
        <v>0</v>
      </c>
      <c r="L155" s="74">
        <f t="shared" si="10"/>
        <v>230359.9</v>
      </c>
      <c r="M155" s="74">
        <f>M156</f>
        <v>0</v>
      </c>
      <c r="N155" s="74">
        <f t="shared" si="11"/>
        <v>230359.9</v>
      </c>
      <c r="O155" s="74">
        <f>O156</f>
        <v>9600</v>
      </c>
      <c r="P155" s="74">
        <f t="shared" si="12"/>
        <v>239959.9</v>
      </c>
      <c r="Q155" s="74">
        <f>Q156</f>
        <v>0</v>
      </c>
      <c r="R155" s="74">
        <f t="shared" si="13"/>
        <v>239959.9</v>
      </c>
    </row>
    <row r="156" spans="2:18" s="49" customFormat="1" ht="54.6" customHeight="1" x14ac:dyDescent="0.4">
      <c r="B156" s="50"/>
      <c r="C156" s="7"/>
      <c r="D156" s="21" t="s">
        <v>52</v>
      </c>
      <c r="E156" s="65" t="s">
        <v>413</v>
      </c>
      <c r="F156" s="65" t="s">
        <v>291</v>
      </c>
      <c r="G156" s="40"/>
      <c r="H156" s="74">
        <v>230359.9</v>
      </c>
      <c r="I156" s="74"/>
      <c r="J156" s="74">
        <f t="shared" si="15"/>
        <v>230359.9</v>
      </c>
      <c r="K156" s="74"/>
      <c r="L156" s="74">
        <f t="shared" si="10"/>
        <v>230359.9</v>
      </c>
      <c r="M156" s="74"/>
      <c r="N156" s="138">
        <f t="shared" si="11"/>
        <v>230359.9</v>
      </c>
      <c r="O156" s="138">
        <v>9600</v>
      </c>
      <c r="P156" s="138">
        <f t="shared" si="12"/>
        <v>239959.9</v>
      </c>
      <c r="Q156" s="138"/>
      <c r="R156" s="138">
        <f t="shared" si="13"/>
        <v>239959.9</v>
      </c>
    </row>
    <row r="157" spans="2:18" s="49" customFormat="1" ht="136.19999999999999" customHeight="1" x14ac:dyDescent="0.4">
      <c r="B157" s="50"/>
      <c r="C157" s="7"/>
      <c r="D157" s="21" t="s">
        <v>558</v>
      </c>
      <c r="E157" s="65" t="s">
        <v>413</v>
      </c>
      <c r="F157" s="65"/>
      <c r="G157" s="40"/>
      <c r="H157" s="74">
        <f>H158</f>
        <v>9598.4</v>
      </c>
      <c r="I157" s="74">
        <f>I158</f>
        <v>0</v>
      </c>
      <c r="J157" s="74">
        <f t="shared" si="15"/>
        <v>9598.4</v>
      </c>
      <c r="K157" s="74">
        <f>K158</f>
        <v>0</v>
      </c>
      <c r="L157" s="74">
        <f t="shared" si="10"/>
        <v>9598.4</v>
      </c>
      <c r="M157" s="74">
        <f>M158</f>
        <v>0</v>
      </c>
      <c r="N157" s="138">
        <f t="shared" si="11"/>
        <v>9598.4</v>
      </c>
      <c r="O157" s="138">
        <f>O158</f>
        <v>400</v>
      </c>
      <c r="P157" s="138">
        <f t="shared" si="12"/>
        <v>9998.4</v>
      </c>
      <c r="Q157" s="138">
        <f>Q158</f>
        <v>0</v>
      </c>
      <c r="R157" s="138">
        <f t="shared" si="13"/>
        <v>9998.4</v>
      </c>
    </row>
    <row r="158" spans="2:18" s="49" customFormat="1" ht="42" x14ac:dyDescent="0.4">
      <c r="B158" s="50"/>
      <c r="C158" s="7"/>
      <c r="D158" s="21" t="s">
        <v>52</v>
      </c>
      <c r="E158" s="65" t="s">
        <v>413</v>
      </c>
      <c r="F158" s="65" t="s">
        <v>291</v>
      </c>
      <c r="G158" s="40"/>
      <c r="H158" s="74">
        <v>9598.4</v>
      </c>
      <c r="I158" s="74"/>
      <c r="J158" s="74">
        <f t="shared" si="15"/>
        <v>9598.4</v>
      </c>
      <c r="K158" s="74"/>
      <c r="L158" s="74">
        <f t="shared" si="10"/>
        <v>9598.4</v>
      </c>
      <c r="M158" s="74"/>
      <c r="N158" s="74">
        <f t="shared" si="11"/>
        <v>9598.4</v>
      </c>
      <c r="O158" s="74">
        <v>400</v>
      </c>
      <c r="P158" s="74">
        <f t="shared" si="12"/>
        <v>9998.4</v>
      </c>
      <c r="Q158" s="74"/>
      <c r="R158" s="74">
        <f t="shared" si="13"/>
        <v>9998.4</v>
      </c>
    </row>
    <row r="159" spans="2:18" s="49" customFormat="1" ht="21" x14ac:dyDescent="0.4">
      <c r="B159" s="50"/>
      <c r="C159" s="7"/>
      <c r="D159" s="118" t="s">
        <v>302</v>
      </c>
      <c r="E159" s="119" t="s">
        <v>519</v>
      </c>
      <c r="F159" s="119"/>
      <c r="G159" s="40"/>
      <c r="H159" s="74"/>
      <c r="I159" s="74"/>
      <c r="J159" s="74"/>
      <c r="K159" s="74">
        <f>K161</f>
        <v>3503.3</v>
      </c>
      <c r="L159" s="74">
        <f t="shared" si="10"/>
        <v>3503.3</v>
      </c>
      <c r="M159" s="74">
        <f>M161</f>
        <v>0</v>
      </c>
      <c r="N159" s="74">
        <f t="shared" si="11"/>
        <v>3503.3</v>
      </c>
      <c r="O159" s="74">
        <f>O161</f>
        <v>0</v>
      </c>
      <c r="P159" s="74">
        <f t="shared" si="12"/>
        <v>3503.3</v>
      </c>
      <c r="Q159" s="74">
        <f>Q160</f>
        <v>201.6</v>
      </c>
      <c r="R159" s="74">
        <f t="shared" si="13"/>
        <v>3704.9</v>
      </c>
    </row>
    <row r="160" spans="2:18" s="49" customFormat="1" ht="38.4" x14ac:dyDescent="0.4">
      <c r="B160" s="50"/>
      <c r="C160" s="7"/>
      <c r="D160" s="118" t="s">
        <v>14</v>
      </c>
      <c r="E160" s="119" t="s">
        <v>519</v>
      </c>
      <c r="F160" s="119" t="s">
        <v>284</v>
      </c>
      <c r="G160" s="40"/>
      <c r="H160" s="74"/>
      <c r="I160" s="74"/>
      <c r="J160" s="74"/>
      <c r="K160" s="74"/>
      <c r="L160" s="74"/>
      <c r="M160" s="74"/>
      <c r="N160" s="74"/>
      <c r="O160" s="74"/>
      <c r="P160" s="74"/>
      <c r="Q160" s="74">
        <v>201.6</v>
      </c>
      <c r="R160" s="74">
        <f t="shared" si="13"/>
        <v>201.6</v>
      </c>
    </row>
    <row r="161" spans="2:18" s="49" customFormat="1" ht="38.4" x14ac:dyDescent="0.4">
      <c r="B161" s="50"/>
      <c r="C161" s="7"/>
      <c r="D161" s="118" t="s">
        <v>52</v>
      </c>
      <c r="E161" s="119" t="s">
        <v>519</v>
      </c>
      <c r="F161" s="119" t="s">
        <v>291</v>
      </c>
      <c r="G161" s="40"/>
      <c r="H161" s="74"/>
      <c r="I161" s="74"/>
      <c r="J161" s="74"/>
      <c r="K161" s="74">
        <v>3503.3</v>
      </c>
      <c r="L161" s="74">
        <f t="shared" si="10"/>
        <v>3503.3</v>
      </c>
      <c r="M161" s="74"/>
      <c r="N161" s="74">
        <f t="shared" si="11"/>
        <v>3503.3</v>
      </c>
      <c r="O161" s="74"/>
      <c r="P161" s="74">
        <f t="shared" si="12"/>
        <v>3503.3</v>
      </c>
      <c r="Q161" s="74"/>
      <c r="R161" s="74">
        <f t="shared" si="13"/>
        <v>3503.3</v>
      </c>
    </row>
    <row r="162" spans="2:18" s="49" customFormat="1" ht="91.2" customHeight="1" x14ac:dyDescent="0.4">
      <c r="B162" s="50"/>
      <c r="C162" s="7"/>
      <c r="D162" s="66" t="s">
        <v>380</v>
      </c>
      <c r="E162" s="79" t="s">
        <v>347</v>
      </c>
      <c r="F162" s="79"/>
      <c r="G162" s="40"/>
      <c r="H162" s="74">
        <f t="shared" ref="H162:Q166" si="25">H163</f>
        <v>1314.7</v>
      </c>
      <c r="I162" s="74">
        <f t="shared" si="25"/>
        <v>0</v>
      </c>
      <c r="J162" s="74">
        <f t="shared" si="15"/>
        <v>1314.7</v>
      </c>
      <c r="K162" s="74">
        <f t="shared" si="25"/>
        <v>0</v>
      </c>
      <c r="L162" s="74">
        <f t="shared" si="10"/>
        <v>1314.7</v>
      </c>
      <c r="M162" s="74">
        <f t="shared" si="25"/>
        <v>0</v>
      </c>
      <c r="N162" s="74">
        <f t="shared" si="11"/>
        <v>1314.7</v>
      </c>
      <c r="O162" s="74">
        <f t="shared" si="25"/>
        <v>0</v>
      </c>
      <c r="P162" s="74">
        <f t="shared" si="12"/>
        <v>1314.7</v>
      </c>
      <c r="Q162" s="74">
        <f t="shared" si="25"/>
        <v>0</v>
      </c>
      <c r="R162" s="74">
        <f t="shared" si="13"/>
        <v>1314.7</v>
      </c>
    </row>
    <row r="163" spans="2:18" s="49" customFormat="1" ht="51" customHeight="1" x14ac:dyDescent="0.4">
      <c r="B163" s="50"/>
      <c r="C163" s="7"/>
      <c r="D163" s="66" t="s">
        <v>381</v>
      </c>
      <c r="E163" s="79" t="s">
        <v>348</v>
      </c>
      <c r="F163" s="79"/>
      <c r="G163" s="40"/>
      <c r="H163" s="74">
        <f t="shared" si="25"/>
        <v>1314.7</v>
      </c>
      <c r="I163" s="74">
        <f t="shared" si="25"/>
        <v>0</v>
      </c>
      <c r="J163" s="74">
        <f t="shared" si="15"/>
        <v>1314.7</v>
      </c>
      <c r="K163" s="74">
        <f t="shared" si="25"/>
        <v>0</v>
      </c>
      <c r="L163" s="74">
        <f t="shared" ref="L163:L226" si="26">J163+K163</f>
        <v>1314.7</v>
      </c>
      <c r="M163" s="74">
        <f t="shared" si="25"/>
        <v>0</v>
      </c>
      <c r="N163" s="74">
        <f t="shared" ref="N163:N226" si="27">L163+M163</f>
        <v>1314.7</v>
      </c>
      <c r="O163" s="74">
        <f t="shared" si="25"/>
        <v>0</v>
      </c>
      <c r="P163" s="74">
        <f t="shared" ref="P163:P226" si="28">N163+O163</f>
        <v>1314.7</v>
      </c>
      <c r="Q163" s="74">
        <f t="shared" si="25"/>
        <v>0</v>
      </c>
      <c r="R163" s="74">
        <f t="shared" ref="R163:R226" si="29">P163+Q163</f>
        <v>1314.7</v>
      </c>
    </row>
    <row r="164" spans="2:18" s="49" customFormat="1" ht="42" x14ac:dyDescent="0.4">
      <c r="B164" s="50"/>
      <c r="C164" s="7"/>
      <c r="D164" s="66" t="s">
        <v>14</v>
      </c>
      <c r="E164" s="79" t="s">
        <v>348</v>
      </c>
      <c r="F164" s="79" t="s">
        <v>284</v>
      </c>
      <c r="G164" s="40"/>
      <c r="H164" s="74">
        <v>1314.7</v>
      </c>
      <c r="I164" s="74"/>
      <c r="J164" s="74">
        <f t="shared" si="15"/>
        <v>1314.7</v>
      </c>
      <c r="K164" s="74"/>
      <c r="L164" s="74">
        <f t="shared" si="26"/>
        <v>1314.7</v>
      </c>
      <c r="M164" s="74"/>
      <c r="N164" s="74">
        <f t="shared" si="27"/>
        <v>1314.7</v>
      </c>
      <c r="O164" s="74"/>
      <c r="P164" s="74">
        <f t="shared" si="28"/>
        <v>1314.7</v>
      </c>
      <c r="Q164" s="74"/>
      <c r="R164" s="74">
        <f t="shared" si="29"/>
        <v>1314.7</v>
      </c>
    </row>
    <row r="165" spans="2:18" s="49" customFormat="1" ht="63" x14ac:dyDescent="0.4">
      <c r="B165" s="50"/>
      <c r="C165" s="7"/>
      <c r="D165" s="21" t="s">
        <v>414</v>
      </c>
      <c r="E165" s="65" t="s">
        <v>415</v>
      </c>
      <c r="F165" s="65"/>
      <c r="G165" s="40"/>
      <c r="H165" s="74">
        <f t="shared" si="25"/>
        <v>210.4</v>
      </c>
      <c r="I165" s="74">
        <f t="shared" si="25"/>
        <v>0</v>
      </c>
      <c r="J165" s="74">
        <f t="shared" si="15"/>
        <v>210.4</v>
      </c>
      <c r="K165" s="74">
        <f t="shared" si="25"/>
        <v>0</v>
      </c>
      <c r="L165" s="74">
        <f t="shared" si="26"/>
        <v>210.4</v>
      </c>
      <c r="M165" s="74">
        <f t="shared" si="25"/>
        <v>0</v>
      </c>
      <c r="N165" s="74">
        <f t="shared" si="27"/>
        <v>210.4</v>
      </c>
      <c r="O165" s="74">
        <f t="shared" si="25"/>
        <v>0</v>
      </c>
      <c r="P165" s="74">
        <f t="shared" si="28"/>
        <v>210.4</v>
      </c>
      <c r="Q165" s="74">
        <f t="shared" si="25"/>
        <v>0</v>
      </c>
      <c r="R165" s="74">
        <f t="shared" si="29"/>
        <v>210.4</v>
      </c>
    </row>
    <row r="166" spans="2:18" s="49" customFormat="1" ht="21" x14ac:dyDescent="0.4">
      <c r="B166" s="50"/>
      <c r="C166" s="7"/>
      <c r="D166" s="21" t="s">
        <v>87</v>
      </c>
      <c r="E166" s="65" t="s">
        <v>416</v>
      </c>
      <c r="F166" s="65"/>
      <c r="G166" s="40"/>
      <c r="H166" s="74">
        <f t="shared" si="25"/>
        <v>210.4</v>
      </c>
      <c r="I166" s="74">
        <f t="shared" si="25"/>
        <v>0</v>
      </c>
      <c r="J166" s="74">
        <f t="shared" si="15"/>
        <v>210.4</v>
      </c>
      <c r="K166" s="74">
        <f t="shared" si="25"/>
        <v>0</v>
      </c>
      <c r="L166" s="74">
        <f t="shared" si="26"/>
        <v>210.4</v>
      </c>
      <c r="M166" s="74">
        <f t="shared" si="25"/>
        <v>0</v>
      </c>
      <c r="N166" s="74">
        <f t="shared" si="27"/>
        <v>210.4</v>
      </c>
      <c r="O166" s="74">
        <f t="shared" si="25"/>
        <v>0</v>
      </c>
      <c r="P166" s="74">
        <f t="shared" si="28"/>
        <v>210.4</v>
      </c>
      <c r="Q166" s="74">
        <f t="shared" si="25"/>
        <v>0</v>
      </c>
      <c r="R166" s="74">
        <f t="shared" si="29"/>
        <v>210.4</v>
      </c>
    </row>
    <row r="167" spans="2:18" s="49" customFormat="1" ht="42" x14ac:dyDescent="0.4">
      <c r="B167" s="50"/>
      <c r="C167" s="7"/>
      <c r="D167" s="21" t="s">
        <v>14</v>
      </c>
      <c r="E167" s="65" t="s">
        <v>416</v>
      </c>
      <c r="F167" s="65" t="s">
        <v>284</v>
      </c>
      <c r="G167" s="40"/>
      <c r="H167" s="74">
        <v>210.4</v>
      </c>
      <c r="I167" s="74"/>
      <c r="J167" s="74">
        <f t="shared" si="15"/>
        <v>210.4</v>
      </c>
      <c r="K167" s="74"/>
      <c r="L167" s="74">
        <f t="shared" si="26"/>
        <v>210.4</v>
      </c>
      <c r="M167" s="74"/>
      <c r="N167" s="74">
        <f t="shared" si="27"/>
        <v>210.4</v>
      </c>
      <c r="O167" s="74"/>
      <c r="P167" s="74">
        <f t="shared" si="28"/>
        <v>210.4</v>
      </c>
      <c r="Q167" s="74"/>
      <c r="R167" s="74">
        <f t="shared" si="29"/>
        <v>210.4</v>
      </c>
    </row>
    <row r="168" spans="2:18" s="49" customFormat="1" ht="120.6" customHeight="1" x14ac:dyDescent="0.4">
      <c r="B168" s="50"/>
      <c r="C168" s="7"/>
      <c r="D168" s="21" t="s">
        <v>520</v>
      </c>
      <c r="E168" s="65" t="s">
        <v>523</v>
      </c>
      <c r="F168" s="65"/>
      <c r="G168" s="40"/>
      <c r="H168" s="74"/>
      <c r="I168" s="74"/>
      <c r="J168" s="74"/>
      <c r="K168" s="74">
        <f>K169+K171</f>
        <v>68977.100000000006</v>
      </c>
      <c r="L168" s="74">
        <f t="shared" si="26"/>
        <v>68977.100000000006</v>
      </c>
      <c r="M168" s="74">
        <f>M169+M171</f>
        <v>0</v>
      </c>
      <c r="N168" s="74">
        <f t="shared" si="27"/>
        <v>68977.100000000006</v>
      </c>
      <c r="O168" s="74">
        <f>O169+O171</f>
        <v>0</v>
      </c>
      <c r="P168" s="74">
        <f t="shared" si="28"/>
        <v>68977.100000000006</v>
      </c>
      <c r="Q168" s="74">
        <f>Q169+Q171</f>
        <v>0</v>
      </c>
      <c r="R168" s="74">
        <f t="shared" si="29"/>
        <v>68977.100000000006</v>
      </c>
    </row>
    <row r="169" spans="2:18" s="49" customFormat="1" ht="134.4" customHeight="1" x14ac:dyDescent="0.4">
      <c r="B169" s="50"/>
      <c r="C169" s="7"/>
      <c r="D169" s="21" t="s">
        <v>521</v>
      </c>
      <c r="E169" s="65" t="s">
        <v>524</v>
      </c>
      <c r="F169" s="65"/>
      <c r="G169" s="40"/>
      <c r="H169" s="74"/>
      <c r="I169" s="74"/>
      <c r="J169" s="74"/>
      <c r="K169" s="74">
        <f>K170</f>
        <v>60010</v>
      </c>
      <c r="L169" s="74">
        <f t="shared" si="26"/>
        <v>60010</v>
      </c>
      <c r="M169" s="74">
        <f>M170</f>
        <v>0</v>
      </c>
      <c r="N169" s="74">
        <f t="shared" si="27"/>
        <v>60010</v>
      </c>
      <c r="O169" s="74">
        <f>O170</f>
        <v>0</v>
      </c>
      <c r="P169" s="74">
        <f t="shared" si="28"/>
        <v>60010</v>
      </c>
      <c r="Q169" s="74">
        <f>Q170</f>
        <v>0</v>
      </c>
      <c r="R169" s="74">
        <f t="shared" si="29"/>
        <v>60010</v>
      </c>
    </row>
    <row r="170" spans="2:18" s="49" customFormat="1" ht="42" x14ac:dyDescent="0.4">
      <c r="B170" s="50"/>
      <c r="C170" s="7"/>
      <c r="D170" s="21" t="s">
        <v>14</v>
      </c>
      <c r="E170" s="65" t="s">
        <v>524</v>
      </c>
      <c r="F170" s="65" t="s">
        <v>284</v>
      </c>
      <c r="G170" s="40"/>
      <c r="H170" s="74"/>
      <c r="I170" s="74"/>
      <c r="J170" s="74"/>
      <c r="K170" s="74">
        <v>60010</v>
      </c>
      <c r="L170" s="74">
        <f t="shared" si="26"/>
        <v>60010</v>
      </c>
      <c r="M170" s="74"/>
      <c r="N170" s="74">
        <f t="shared" si="27"/>
        <v>60010</v>
      </c>
      <c r="O170" s="74"/>
      <c r="P170" s="74">
        <f t="shared" si="28"/>
        <v>60010</v>
      </c>
      <c r="Q170" s="74"/>
      <c r="R170" s="74">
        <f t="shared" si="29"/>
        <v>60010</v>
      </c>
    </row>
    <row r="171" spans="2:18" s="49" customFormat="1" ht="135.6" customHeight="1" x14ac:dyDescent="0.4">
      <c r="B171" s="50"/>
      <c r="C171" s="7"/>
      <c r="D171" s="21" t="s">
        <v>522</v>
      </c>
      <c r="E171" s="65" t="s">
        <v>524</v>
      </c>
      <c r="F171" s="65"/>
      <c r="G171" s="40"/>
      <c r="H171" s="74"/>
      <c r="I171" s="74"/>
      <c r="J171" s="74"/>
      <c r="K171" s="74">
        <f>K172</f>
        <v>8967.1</v>
      </c>
      <c r="L171" s="74">
        <f t="shared" si="26"/>
        <v>8967.1</v>
      </c>
      <c r="M171" s="74">
        <f>M172</f>
        <v>0</v>
      </c>
      <c r="N171" s="74">
        <f t="shared" si="27"/>
        <v>8967.1</v>
      </c>
      <c r="O171" s="74">
        <f>O172</f>
        <v>0</v>
      </c>
      <c r="P171" s="74">
        <f t="shared" si="28"/>
        <v>8967.1</v>
      </c>
      <c r="Q171" s="74">
        <f>Q172</f>
        <v>0</v>
      </c>
      <c r="R171" s="74">
        <f t="shared" si="29"/>
        <v>8967.1</v>
      </c>
    </row>
    <row r="172" spans="2:18" s="49" customFormat="1" ht="42" x14ac:dyDescent="0.4">
      <c r="B172" s="50"/>
      <c r="C172" s="7"/>
      <c r="D172" s="21" t="s">
        <v>14</v>
      </c>
      <c r="E172" s="65" t="s">
        <v>524</v>
      </c>
      <c r="F172" s="65" t="s">
        <v>284</v>
      </c>
      <c r="G172" s="40"/>
      <c r="H172" s="74"/>
      <c r="I172" s="74"/>
      <c r="J172" s="74"/>
      <c r="K172" s="74">
        <v>8967.1</v>
      </c>
      <c r="L172" s="74">
        <f t="shared" si="26"/>
        <v>8967.1</v>
      </c>
      <c r="M172" s="74"/>
      <c r="N172" s="74">
        <f t="shared" si="27"/>
        <v>8967.1</v>
      </c>
      <c r="O172" s="74"/>
      <c r="P172" s="74">
        <f t="shared" si="28"/>
        <v>8967.1</v>
      </c>
      <c r="Q172" s="74"/>
      <c r="R172" s="74">
        <f t="shared" si="29"/>
        <v>8967.1</v>
      </c>
    </row>
    <row r="173" spans="2:18" s="18" customFormat="1" ht="78.75" customHeight="1" x14ac:dyDescent="0.4">
      <c r="B173" s="31"/>
      <c r="C173" s="19">
        <v>5</v>
      </c>
      <c r="D173" s="20" t="s">
        <v>247</v>
      </c>
      <c r="E173" s="43" t="s">
        <v>54</v>
      </c>
      <c r="F173" s="43"/>
      <c r="G173" s="25"/>
      <c r="H173" s="73">
        <f>H174</f>
        <v>1384.7</v>
      </c>
      <c r="I173" s="73">
        <f>I174</f>
        <v>2294.1999999999998</v>
      </c>
      <c r="J173" s="73">
        <f t="shared" si="15"/>
        <v>3678.8999999999996</v>
      </c>
      <c r="K173" s="73">
        <f>K174</f>
        <v>0</v>
      </c>
      <c r="L173" s="73">
        <f t="shared" si="26"/>
        <v>3678.8999999999996</v>
      </c>
      <c r="M173" s="73">
        <f>M174</f>
        <v>0</v>
      </c>
      <c r="N173" s="73">
        <f t="shared" si="27"/>
        <v>3678.8999999999996</v>
      </c>
      <c r="O173" s="73">
        <f>O174</f>
        <v>0</v>
      </c>
      <c r="P173" s="73">
        <f t="shared" si="28"/>
        <v>3678.8999999999996</v>
      </c>
      <c r="Q173" s="73">
        <f>Q174</f>
        <v>0</v>
      </c>
      <c r="R173" s="73">
        <f t="shared" si="29"/>
        <v>3678.8999999999996</v>
      </c>
    </row>
    <row r="174" spans="2:18" ht="59.4" customHeight="1" x14ac:dyDescent="0.4">
      <c r="B174" s="12"/>
      <c r="C174" s="7"/>
      <c r="D174" s="39" t="s">
        <v>246</v>
      </c>
      <c r="E174" s="79" t="s">
        <v>55</v>
      </c>
      <c r="F174" s="79"/>
      <c r="G174" s="40"/>
      <c r="H174" s="74">
        <f>H175+H177</f>
        <v>1384.7</v>
      </c>
      <c r="I174" s="74">
        <f>I175+I177+I179</f>
        <v>2294.1999999999998</v>
      </c>
      <c r="J174" s="74">
        <f t="shared" si="15"/>
        <v>3678.8999999999996</v>
      </c>
      <c r="K174" s="74">
        <f>K175+K177+K179</f>
        <v>0</v>
      </c>
      <c r="L174" s="74">
        <f t="shared" si="26"/>
        <v>3678.8999999999996</v>
      </c>
      <c r="M174" s="74">
        <f>M175+M177+M179</f>
        <v>0</v>
      </c>
      <c r="N174" s="74">
        <f t="shared" si="27"/>
        <v>3678.8999999999996</v>
      </c>
      <c r="O174" s="74">
        <f>O175+O177+O179</f>
        <v>0</v>
      </c>
      <c r="P174" s="74">
        <f t="shared" si="28"/>
        <v>3678.8999999999996</v>
      </c>
      <c r="Q174" s="74">
        <f>Q175+Q177+Q179</f>
        <v>0</v>
      </c>
      <c r="R174" s="74">
        <f t="shared" si="29"/>
        <v>3678.8999999999996</v>
      </c>
    </row>
    <row r="175" spans="2:18" ht="72" customHeight="1" x14ac:dyDescent="0.4">
      <c r="B175" s="12"/>
      <c r="C175" s="7"/>
      <c r="D175" s="21" t="s">
        <v>493</v>
      </c>
      <c r="E175" s="79" t="s">
        <v>56</v>
      </c>
      <c r="F175" s="79"/>
      <c r="G175" s="40"/>
      <c r="H175" s="74">
        <f>H176</f>
        <v>886.2</v>
      </c>
      <c r="I175" s="74">
        <f>I176</f>
        <v>1352</v>
      </c>
      <c r="J175" s="74">
        <f t="shared" si="15"/>
        <v>2238.1999999999998</v>
      </c>
      <c r="K175" s="74">
        <f>K176</f>
        <v>0</v>
      </c>
      <c r="L175" s="74">
        <f t="shared" si="26"/>
        <v>2238.1999999999998</v>
      </c>
      <c r="M175" s="74">
        <f>M176</f>
        <v>0</v>
      </c>
      <c r="N175" s="74">
        <f t="shared" si="27"/>
        <v>2238.1999999999998</v>
      </c>
      <c r="O175" s="74">
        <f>O176</f>
        <v>0</v>
      </c>
      <c r="P175" s="74">
        <f t="shared" si="28"/>
        <v>2238.1999999999998</v>
      </c>
      <c r="Q175" s="74">
        <f>Q176</f>
        <v>0</v>
      </c>
      <c r="R175" s="74">
        <f t="shared" si="29"/>
        <v>2238.1999999999998</v>
      </c>
    </row>
    <row r="176" spans="2:18" ht="36.75" customHeight="1" x14ac:dyDescent="0.4">
      <c r="B176" s="12"/>
      <c r="C176" s="5"/>
      <c r="D176" s="39" t="s">
        <v>15</v>
      </c>
      <c r="E176" s="79" t="s">
        <v>56</v>
      </c>
      <c r="F176" s="79">
        <v>300</v>
      </c>
      <c r="G176" s="40">
        <v>3</v>
      </c>
      <c r="H176" s="74">
        <v>886.2</v>
      </c>
      <c r="I176" s="74">
        <v>1352</v>
      </c>
      <c r="J176" s="74">
        <f t="shared" si="15"/>
        <v>2238.1999999999998</v>
      </c>
      <c r="K176" s="74"/>
      <c r="L176" s="74">
        <f t="shared" si="26"/>
        <v>2238.1999999999998</v>
      </c>
      <c r="M176" s="74"/>
      <c r="N176" s="74">
        <f t="shared" si="27"/>
        <v>2238.1999999999998</v>
      </c>
      <c r="O176" s="74"/>
      <c r="P176" s="74">
        <f t="shared" si="28"/>
        <v>2238.1999999999998</v>
      </c>
      <c r="Q176" s="74"/>
      <c r="R176" s="74">
        <f t="shared" si="29"/>
        <v>2238.1999999999998</v>
      </c>
    </row>
    <row r="177" spans="2:18" ht="81.75" customHeight="1" x14ac:dyDescent="0.4">
      <c r="B177" s="12"/>
      <c r="C177" s="5"/>
      <c r="D177" s="21" t="s">
        <v>494</v>
      </c>
      <c r="E177" s="79" t="s">
        <v>56</v>
      </c>
      <c r="F177" s="79"/>
      <c r="G177" s="40"/>
      <c r="H177" s="74">
        <f>H178</f>
        <v>498.5</v>
      </c>
      <c r="I177" s="74">
        <f>I178</f>
        <v>760.5</v>
      </c>
      <c r="J177" s="74">
        <f t="shared" si="15"/>
        <v>1259</v>
      </c>
      <c r="K177" s="74">
        <f>K178</f>
        <v>0</v>
      </c>
      <c r="L177" s="74">
        <f t="shared" si="26"/>
        <v>1259</v>
      </c>
      <c r="M177" s="74">
        <f>M178</f>
        <v>0</v>
      </c>
      <c r="N177" s="74">
        <f t="shared" si="27"/>
        <v>1259</v>
      </c>
      <c r="O177" s="74">
        <f>O178</f>
        <v>0</v>
      </c>
      <c r="P177" s="74">
        <f t="shared" si="28"/>
        <v>1259</v>
      </c>
      <c r="Q177" s="74">
        <f>Q178</f>
        <v>0</v>
      </c>
      <c r="R177" s="74">
        <f t="shared" si="29"/>
        <v>1259</v>
      </c>
    </row>
    <row r="178" spans="2:18" ht="21" x14ac:dyDescent="0.4">
      <c r="B178" s="12"/>
      <c r="C178" s="5"/>
      <c r="D178" s="39" t="s">
        <v>15</v>
      </c>
      <c r="E178" s="79" t="s">
        <v>56</v>
      </c>
      <c r="F178" s="79">
        <v>300</v>
      </c>
      <c r="G178" s="40"/>
      <c r="H178" s="74">
        <v>498.5</v>
      </c>
      <c r="I178" s="74">
        <v>760.5</v>
      </c>
      <c r="J178" s="74">
        <f t="shared" si="15"/>
        <v>1259</v>
      </c>
      <c r="K178" s="74"/>
      <c r="L178" s="74">
        <f t="shared" si="26"/>
        <v>1259</v>
      </c>
      <c r="M178" s="74"/>
      <c r="N178" s="74">
        <f t="shared" si="27"/>
        <v>1259</v>
      </c>
      <c r="O178" s="74"/>
      <c r="P178" s="74">
        <f t="shared" si="28"/>
        <v>1259</v>
      </c>
      <c r="Q178" s="74"/>
      <c r="R178" s="74">
        <f t="shared" si="29"/>
        <v>1259</v>
      </c>
    </row>
    <row r="179" spans="2:18" s="49" customFormat="1" ht="38.4" x14ac:dyDescent="0.4">
      <c r="B179" s="50"/>
      <c r="C179" s="5"/>
      <c r="D179" s="102" t="s">
        <v>479</v>
      </c>
      <c r="E179" s="103" t="s">
        <v>480</v>
      </c>
      <c r="F179" s="103"/>
      <c r="G179" s="40"/>
      <c r="H179" s="74">
        <f>H180</f>
        <v>0</v>
      </c>
      <c r="I179" s="74">
        <f>I180</f>
        <v>181.7</v>
      </c>
      <c r="J179" s="74">
        <f t="shared" ref="J179" si="30">H179+I179</f>
        <v>181.7</v>
      </c>
      <c r="K179" s="74">
        <f>K180</f>
        <v>0</v>
      </c>
      <c r="L179" s="74">
        <f t="shared" si="26"/>
        <v>181.7</v>
      </c>
      <c r="M179" s="74">
        <f>M180</f>
        <v>0</v>
      </c>
      <c r="N179" s="74">
        <f t="shared" si="27"/>
        <v>181.7</v>
      </c>
      <c r="O179" s="74">
        <f>O180</f>
        <v>0</v>
      </c>
      <c r="P179" s="74">
        <f t="shared" si="28"/>
        <v>181.7</v>
      </c>
      <c r="Q179" s="74">
        <f>Q180</f>
        <v>0</v>
      </c>
      <c r="R179" s="74">
        <f t="shared" si="29"/>
        <v>181.7</v>
      </c>
    </row>
    <row r="180" spans="2:18" s="49" customFormat="1" ht="21" x14ac:dyDescent="0.4">
      <c r="B180" s="50"/>
      <c r="C180" s="5"/>
      <c r="D180" s="102" t="s">
        <v>15</v>
      </c>
      <c r="E180" s="103" t="s">
        <v>480</v>
      </c>
      <c r="F180" s="103" t="s">
        <v>481</v>
      </c>
      <c r="G180" s="40"/>
      <c r="H180" s="74"/>
      <c r="I180" s="74">
        <v>181.7</v>
      </c>
      <c r="J180" s="74">
        <f t="shared" si="15"/>
        <v>181.7</v>
      </c>
      <c r="K180" s="74"/>
      <c r="L180" s="74">
        <f t="shared" si="26"/>
        <v>181.7</v>
      </c>
      <c r="M180" s="74"/>
      <c r="N180" s="74">
        <f t="shared" si="27"/>
        <v>181.7</v>
      </c>
      <c r="O180" s="74"/>
      <c r="P180" s="74">
        <f t="shared" si="28"/>
        <v>181.7</v>
      </c>
      <c r="Q180" s="74"/>
      <c r="R180" s="74">
        <f t="shared" si="29"/>
        <v>181.7</v>
      </c>
    </row>
    <row r="181" spans="2:18" ht="95.4" customHeight="1" x14ac:dyDescent="0.4">
      <c r="B181" s="12"/>
      <c r="C181" s="13">
        <v>6</v>
      </c>
      <c r="D181" s="9" t="s">
        <v>244</v>
      </c>
      <c r="E181" s="41" t="s">
        <v>57</v>
      </c>
      <c r="F181" s="41"/>
      <c r="G181" s="15"/>
      <c r="H181" s="73">
        <f>H182+H185</f>
        <v>2420.6999999999998</v>
      </c>
      <c r="I181" s="73">
        <f>I182+I185</f>
        <v>0</v>
      </c>
      <c r="J181" s="73">
        <f t="shared" si="15"/>
        <v>2420.6999999999998</v>
      </c>
      <c r="K181" s="73">
        <f>K182+K185</f>
        <v>0</v>
      </c>
      <c r="L181" s="73">
        <f t="shared" si="26"/>
        <v>2420.6999999999998</v>
      </c>
      <c r="M181" s="73">
        <f>M182+M185</f>
        <v>0</v>
      </c>
      <c r="N181" s="73">
        <f t="shared" si="27"/>
        <v>2420.6999999999998</v>
      </c>
      <c r="O181" s="73">
        <f>O182+O185</f>
        <v>0</v>
      </c>
      <c r="P181" s="73">
        <f t="shared" si="28"/>
        <v>2420.6999999999998</v>
      </c>
      <c r="Q181" s="73">
        <f>Q182+Q185</f>
        <v>0</v>
      </c>
      <c r="R181" s="73">
        <f t="shared" si="29"/>
        <v>2420.6999999999998</v>
      </c>
    </row>
    <row r="182" spans="2:18" ht="49.5" customHeight="1" x14ac:dyDescent="0.4">
      <c r="B182" s="12"/>
      <c r="C182" s="7"/>
      <c r="D182" s="39" t="s">
        <v>243</v>
      </c>
      <c r="E182" s="79" t="s">
        <v>58</v>
      </c>
      <c r="F182" s="79"/>
      <c r="G182" s="40"/>
      <c r="H182" s="74">
        <f t="shared" ref="H182:Q183" si="31">H183</f>
        <v>40</v>
      </c>
      <c r="I182" s="74">
        <f t="shared" si="31"/>
        <v>0</v>
      </c>
      <c r="J182" s="74">
        <f t="shared" si="15"/>
        <v>40</v>
      </c>
      <c r="K182" s="74">
        <f t="shared" si="31"/>
        <v>0</v>
      </c>
      <c r="L182" s="74">
        <f t="shared" si="26"/>
        <v>40</v>
      </c>
      <c r="M182" s="74">
        <f t="shared" si="31"/>
        <v>0</v>
      </c>
      <c r="N182" s="74">
        <f t="shared" si="27"/>
        <v>40</v>
      </c>
      <c r="O182" s="74">
        <f t="shared" si="31"/>
        <v>0</v>
      </c>
      <c r="P182" s="74">
        <f t="shared" si="28"/>
        <v>40</v>
      </c>
      <c r="Q182" s="74">
        <f t="shared" si="31"/>
        <v>0</v>
      </c>
      <c r="R182" s="74">
        <f t="shared" si="29"/>
        <v>40</v>
      </c>
    </row>
    <row r="183" spans="2:18" ht="51.75" customHeight="1" x14ac:dyDescent="0.4">
      <c r="B183" s="12"/>
      <c r="C183" s="7"/>
      <c r="D183" s="75" t="s">
        <v>59</v>
      </c>
      <c r="E183" s="79" t="s">
        <v>60</v>
      </c>
      <c r="F183" s="79"/>
      <c r="G183" s="40"/>
      <c r="H183" s="74">
        <f t="shared" si="31"/>
        <v>40</v>
      </c>
      <c r="I183" s="74">
        <f t="shared" si="31"/>
        <v>0</v>
      </c>
      <c r="J183" s="74">
        <f t="shared" si="15"/>
        <v>40</v>
      </c>
      <c r="K183" s="74">
        <f t="shared" si="31"/>
        <v>0</v>
      </c>
      <c r="L183" s="74">
        <f t="shared" si="26"/>
        <v>40</v>
      </c>
      <c r="M183" s="74">
        <f t="shared" si="31"/>
        <v>0</v>
      </c>
      <c r="N183" s="74">
        <f t="shared" si="27"/>
        <v>40</v>
      </c>
      <c r="O183" s="74">
        <f t="shared" si="31"/>
        <v>0</v>
      </c>
      <c r="P183" s="74">
        <f t="shared" si="28"/>
        <v>40</v>
      </c>
      <c r="Q183" s="74">
        <f t="shared" si="31"/>
        <v>0</v>
      </c>
      <c r="R183" s="74">
        <f t="shared" si="29"/>
        <v>40</v>
      </c>
    </row>
    <row r="184" spans="2:18" ht="50.4" customHeight="1" x14ac:dyDescent="0.4">
      <c r="B184" s="12"/>
      <c r="C184" s="22"/>
      <c r="D184" s="77" t="s">
        <v>14</v>
      </c>
      <c r="E184" s="80" t="s">
        <v>60</v>
      </c>
      <c r="F184" s="80">
        <v>200</v>
      </c>
      <c r="G184" s="40">
        <v>12</v>
      </c>
      <c r="H184" s="74">
        <v>40</v>
      </c>
      <c r="I184" s="74"/>
      <c r="J184" s="74">
        <f t="shared" si="15"/>
        <v>40</v>
      </c>
      <c r="K184" s="74"/>
      <c r="L184" s="74">
        <f t="shared" si="26"/>
        <v>40</v>
      </c>
      <c r="M184" s="74"/>
      <c r="N184" s="74">
        <f t="shared" si="27"/>
        <v>40</v>
      </c>
      <c r="O184" s="74"/>
      <c r="P184" s="74">
        <f t="shared" si="28"/>
        <v>40</v>
      </c>
      <c r="Q184" s="74"/>
      <c r="R184" s="74">
        <f t="shared" si="29"/>
        <v>40</v>
      </c>
    </row>
    <row r="185" spans="2:18" ht="78.599999999999994" customHeight="1" x14ac:dyDescent="0.4">
      <c r="B185" s="12"/>
      <c r="C185" s="7"/>
      <c r="D185" s="39" t="s">
        <v>245</v>
      </c>
      <c r="E185" s="79" t="s">
        <v>61</v>
      </c>
      <c r="F185" s="79"/>
      <c r="G185" s="40"/>
      <c r="H185" s="74">
        <f t="shared" ref="H185:Q186" si="32">H186</f>
        <v>2380.6999999999998</v>
      </c>
      <c r="I185" s="74">
        <f t="shared" si="32"/>
        <v>0</v>
      </c>
      <c r="J185" s="74">
        <f t="shared" si="15"/>
        <v>2380.6999999999998</v>
      </c>
      <c r="K185" s="74">
        <f t="shared" si="32"/>
        <v>0</v>
      </c>
      <c r="L185" s="74">
        <f t="shared" si="26"/>
        <v>2380.6999999999998</v>
      </c>
      <c r="M185" s="74">
        <f t="shared" si="32"/>
        <v>0</v>
      </c>
      <c r="N185" s="74">
        <f t="shared" si="27"/>
        <v>2380.6999999999998</v>
      </c>
      <c r="O185" s="74">
        <f t="shared" si="32"/>
        <v>0</v>
      </c>
      <c r="P185" s="74">
        <f t="shared" si="28"/>
        <v>2380.6999999999998</v>
      </c>
      <c r="Q185" s="74">
        <f t="shared" si="32"/>
        <v>0</v>
      </c>
      <c r="R185" s="74">
        <f t="shared" si="29"/>
        <v>2380.6999999999998</v>
      </c>
    </row>
    <row r="186" spans="2:18" ht="42" x14ac:dyDescent="0.4">
      <c r="B186" s="12"/>
      <c r="C186" s="7"/>
      <c r="D186" s="39" t="s">
        <v>62</v>
      </c>
      <c r="E186" s="79" t="s">
        <v>63</v>
      </c>
      <c r="F186" s="79"/>
      <c r="G186" s="40"/>
      <c r="H186" s="74">
        <f t="shared" si="32"/>
        <v>2380.6999999999998</v>
      </c>
      <c r="I186" s="74">
        <f t="shared" si="32"/>
        <v>0</v>
      </c>
      <c r="J186" s="74">
        <f t="shared" si="15"/>
        <v>2380.6999999999998</v>
      </c>
      <c r="K186" s="74">
        <f t="shared" si="32"/>
        <v>0</v>
      </c>
      <c r="L186" s="74">
        <f t="shared" si="26"/>
        <v>2380.6999999999998</v>
      </c>
      <c r="M186" s="74">
        <f t="shared" si="32"/>
        <v>0</v>
      </c>
      <c r="N186" s="74">
        <f t="shared" si="27"/>
        <v>2380.6999999999998</v>
      </c>
      <c r="O186" s="74">
        <f t="shared" si="32"/>
        <v>0</v>
      </c>
      <c r="P186" s="74">
        <f t="shared" si="28"/>
        <v>2380.6999999999998</v>
      </c>
      <c r="Q186" s="74">
        <f t="shared" si="32"/>
        <v>0</v>
      </c>
      <c r="R186" s="74">
        <f t="shared" si="29"/>
        <v>2380.6999999999998</v>
      </c>
    </row>
    <row r="187" spans="2:18" ht="42" x14ac:dyDescent="0.4">
      <c r="B187" s="12"/>
      <c r="C187" s="7"/>
      <c r="D187" s="39" t="s">
        <v>48</v>
      </c>
      <c r="E187" s="79" t="s">
        <v>63</v>
      </c>
      <c r="F187" s="79">
        <v>600</v>
      </c>
      <c r="G187" s="40">
        <v>5</v>
      </c>
      <c r="H187" s="74">
        <v>2380.6999999999998</v>
      </c>
      <c r="I187" s="74"/>
      <c r="J187" s="74">
        <f t="shared" si="15"/>
        <v>2380.6999999999998</v>
      </c>
      <c r="K187" s="74"/>
      <c r="L187" s="74">
        <f t="shared" si="26"/>
        <v>2380.6999999999998</v>
      </c>
      <c r="M187" s="74"/>
      <c r="N187" s="74">
        <f t="shared" si="27"/>
        <v>2380.6999999999998</v>
      </c>
      <c r="O187" s="74"/>
      <c r="P187" s="74">
        <f t="shared" si="28"/>
        <v>2380.6999999999998</v>
      </c>
      <c r="Q187" s="74"/>
      <c r="R187" s="74">
        <f t="shared" si="29"/>
        <v>2380.6999999999998</v>
      </c>
    </row>
    <row r="188" spans="2:18" ht="90" customHeight="1" x14ac:dyDescent="0.4">
      <c r="B188" s="12"/>
      <c r="C188" s="13">
        <v>7</v>
      </c>
      <c r="D188" s="9" t="s">
        <v>242</v>
      </c>
      <c r="E188" s="41" t="s">
        <v>64</v>
      </c>
      <c r="F188" s="41"/>
      <c r="G188" s="9"/>
      <c r="H188" s="73">
        <f>H189+H192+H195+H198+H201</f>
        <v>0</v>
      </c>
      <c r="I188" s="73">
        <f>I189+I192+I195+I198+I201</f>
        <v>0</v>
      </c>
      <c r="J188" s="73">
        <f t="shared" si="15"/>
        <v>0</v>
      </c>
      <c r="K188" s="73">
        <f>K189+K192+K195+K198+K201</f>
        <v>0</v>
      </c>
      <c r="L188" s="73">
        <f t="shared" si="26"/>
        <v>0</v>
      </c>
      <c r="M188" s="73">
        <f>M189+M192+M195+M198+M201</f>
        <v>130</v>
      </c>
      <c r="N188" s="73">
        <f t="shared" si="27"/>
        <v>130</v>
      </c>
      <c r="O188" s="73">
        <f>O189+O192+O195+O198+O201</f>
        <v>0</v>
      </c>
      <c r="P188" s="73">
        <f t="shared" si="28"/>
        <v>130</v>
      </c>
      <c r="Q188" s="73">
        <f>Q189+Q192+Q195+Q198+Q201</f>
        <v>0</v>
      </c>
      <c r="R188" s="73">
        <f t="shared" si="29"/>
        <v>130</v>
      </c>
    </row>
    <row r="189" spans="2:18" ht="21" x14ac:dyDescent="0.4">
      <c r="B189" s="12"/>
      <c r="C189" s="7"/>
      <c r="D189" s="39" t="s">
        <v>241</v>
      </c>
      <c r="E189" s="79" t="s">
        <v>65</v>
      </c>
      <c r="F189" s="79"/>
      <c r="G189" s="39"/>
      <c r="H189" s="74">
        <f t="shared" ref="H189:Q190" si="33">H190</f>
        <v>0</v>
      </c>
      <c r="I189" s="74">
        <f t="shared" si="33"/>
        <v>0</v>
      </c>
      <c r="J189" s="74">
        <f t="shared" si="15"/>
        <v>0</v>
      </c>
      <c r="K189" s="74">
        <f t="shared" si="33"/>
        <v>0</v>
      </c>
      <c r="L189" s="74">
        <f t="shared" si="26"/>
        <v>0</v>
      </c>
      <c r="M189" s="74">
        <f t="shared" si="33"/>
        <v>0</v>
      </c>
      <c r="N189" s="74">
        <f t="shared" si="27"/>
        <v>0</v>
      </c>
      <c r="O189" s="74">
        <f t="shared" si="33"/>
        <v>0</v>
      </c>
      <c r="P189" s="74">
        <f t="shared" si="28"/>
        <v>0</v>
      </c>
      <c r="Q189" s="74">
        <f t="shared" si="33"/>
        <v>0</v>
      </c>
      <c r="R189" s="74">
        <f t="shared" si="29"/>
        <v>0</v>
      </c>
    </row>
    <row r="190" spans="2:18" ht="78" customHeight="1" x14ac:dyDescent="0.4">
      <c r="B190" s="12"/>
      <c r="C190" s="7"/>
      <c r="D190" s="39" t="s">
        <v>66</v>
      </c>
      <c r="E190" s="79" t="s">
        <v>67</v>
      </c>
      <c r="F190" s="79"/>
      <c r="G190" s="39"/>
      <c r="H190" s="74">
        <f t="shared" si="33"/>
        <v>0</v>
      </c>
      <c r="I190" s="74">
        <f t="shared" si="33"/>
        <v>0</v>
      </c>
      <c r="J190" s="74">
        <f t="shared" si="15"/>
        <v>0</v>
      </c>
      <c r="K190" s="74">
        <f t="shared" si="33"/>
        <v>0</v>
      </c>
      <c r="L190" s="74">
        <f t="shared" si="26"/>
        <v>0</v>
      </c>
      <c r="M190" s="74">
        <f t="shared" si="33"/>
        <v>0</v>
      </c>
      <c r="N190" s="74">
        <f t="shared" si="27"/>
        <v>0</v>
      </c>
      <c r="O190" s="74">
        <f t="shared" si="33"/>
        <v>0</v>
      </c>
      <c r="P190" s="74">
        <f t="shared" si="28"/>
        <v>0</v>
      </c>
      <c r="Q190" s="74">
        <f t="shared" si="33"/>
        <v>0</v>
      </c>
      <c r="R190" s="74">
        <f t="shared" si="29"/>
        <v>0</v>
      </c>
    </row>
    <row r="191" spans="2:18" ht="42" x14ac:dyDescent="0.4">
      <c r="B191" s="12"/>
      <c r="C191" s="7"/>
      <c r="D191" s="39" t="s">
        <v>14</v>
      </c>
      <c r="E191" s="79" t="s">
        <v>67</v>
      </c>
      <c r="F191" s="79">
        <v>200</v>
      </c>
      <c r="G191" s="39">
        <v>13</v>
      </c>
      <c r="H191" s="74"/>
      <c r="I191" s="74"/>
      <c r="J191" s="74">
        <f t="shared" si="15"/>
        <v>0</v>
      </c>
      <c r="K191" s="74"/>
      <c r="L191" s="74">
        <f t="shared" si="26"/>
        <v>0</v>
      </c>
      <c r="M191" s="74"/>
      <c r="N191" s="74">
        <f t="shared" si="27"/>
        <v>0</v>
      </c>
      <c r="O191" s="74"/>
      <c r="P191" s="74">
        <f t="shared" si="28"/>
        <v>0</v>
      </c>
      <c r="Q191" s="74"/>
      <c r="R191" s="74">
        <f t="shared" si="29"/>
        <v>0</v>
      </c>
    </row>
    <row r="192" spans="2:18" s="49" customFormat="1" ht="21" x14ac:dyDescent="0.4">
      <c r="B192" s="50"/>
      <c r="C192" s="7"/>
      <c r="D192" s="45" t="s">
        <v>364</v>
      </c>
      <c r="E192" s="79" t="s">
        <v>341</v>
      </c>
      <c r="F192" s="79"/>
      <c r="G192" s="39"/>
      <c r="H192" s="74">
        <f t="shared" ref="H192:Q193" si="34">H193</f>
        <v>0</v>
      </c>
      <c r="I192" s="74">
        <f t="shared" si="34"/>
        <v>0</v>
      </c>
      <c r="J192" s="74">
        <f t="shared" si="15"/>
        <v>0</v>
      </c>
      <c r="K192" s="74">
        <f t="shared" si="34"/>
        <v>0</v>
      </c>
      <c r="L192" s="74">
        <f t="shared" si="26"/>
        <v>0</v>
      </c>
      <c r="M192" s="74">
        <f t="shared" si="34"/>
        <v>0</v>
      </c>
      <c r="N192" s="74">
        <f t="shared" si="27"/>
        <v>0</v>
      </c>
      <c r="O192" s="74">
        <f t="shared" si="34"/>
        <v>0</v>
      </c>
      <c r="P192" s="74">
        <f t="shared" si="28"/>
        <v>0</v>
      </c>
      <c r="Q192" s="74">
        <f t="shared" si="34"/>
        <v>0</v>
      </c>
      <c r="R192" s="74">
        <f t="shared" si="29"/>
        <v>0</v>
      </c>
    </row>
    <row r="193" spans="2:18" s="49" customFormat="1" ht="63" x14ac:dyDescent="0.4">
      <c r="B193" s="50"/>
      <c r="C193" s="7"/>
      <c r="D193" s="21" t="s">
        <v>362</v>
      </c>
      <c r="E193" s="79" t="s">
        <v>342</v>
      </c>
      <c r="F193" s="79"/>
      <c r="G193" s="39"/>
      <c r="H193" s="74">
        <f t="shared" si="34"/>
        <v>0</v>
      </c>
      <c r="I193" s="74">
        <f t="shared" si="34"/>
        <v>0</v>
      </c>
      <c r="J193" s="74">
        <f t="shared" si="15"/>
        <v>0</v>
      </c>
      <c r="K193" s="74">
        <f t="shared" si="34"/>
        <v>0</v>
      </c>
      <c r="L193" s="74">
        <f t="shared" si="26"/>
        <v>0</v>
      </c>
      <c r="M193" s="74">
        <f t="shared" si="34"/>
        <v>0</v>
      </c>
      <c r="N193" s="74">
        <f t="shared" si="27"/>
        <v>0</v>
      </c>
      <c r="O193" s="74">
        <f t="shared" si="34"/>
        <v>0</v>
      </c>
      <c r="P193" s="74">
        <f t="shared" si="28"/>
        <v>0</v>
      </c>
      <c r="Q193" s="74">
        <f t="shared" si="34"/>
        <v>0</v>
      </c>
      <c r="R193" s="74">
        <f t="shared" si="29"/>
        <v>0</v>
      </c>
    </row>
    <row r="194" spans="2:18" s="49" customFormat="1" ht="42" x14ac:dyDescent="0.4">
      <c r="B194" s="50"/>
      <c r="C194" s="7"/>
      <c r="D194" s="45" t="s">
        <v>14</v>
      </c>
      <c r="E194" s="79" t="s">
        <v>342</v>
      </c>
      <c r="F194" s="79">
        <v>200</v>
      </c>
      <c r="G194" s="39"/>
      <c r="H194" s="74"/>
      <c r="I194" s="74"/>
      <c r="J194" s="74">
        <f t="shared" si="15"/>
        <v>0</v>
      </c>
      <c r="K194" s="74"/>
      <c r="L194" s="74">
        <f t="shared" si="26"/>
        <v>0</v>
      </c>
      <c r="M194" s="74"/>
      <c r="N194" s="74">
        <f t="shared" si="27"/>
        <v>0</v>
      </c>
      <c r="O194" s="74"/>
      <c r="P194" s="74">
        <f t="shared" si="28"/>
        <v>0</v>
      </c>
      <c r="Q194" s="74"/>
      <c r="R194" s="74">
        <f t="shared" si="29"/>
        <v>0</v>
      </c>
    </row>
    <row r="195" spans="2:18" ht="55.8" customHeight="1" x14ac:dyDescent="0.4">
      <c r="B195" s="12"/>
      <c r="C195" s="7"/>
      <c r="D195" s="39" t="s">
        <v>240</v>
      </c>
      <c r="E195" s="79" t="s">
        <v>68</v>
      </c>
      <c r="F195" s="79"/>
      <c r="G195" s="39"/>
      <c r="H195" s="74">
        <f t="shared" ref="H195:Q196" si="35">H196</f>
        <v>0</v>
      </c>
      <c r="I195" s="74">
        <f t="shared" si="35"/>
        <v>0</v>
      </c>
      <c r="J195" s="74">
        <f t="shared" ref="J195:J258" si="36">H195+I195</f>
        <v>0</v>
      </c>
      <c r="K195" s="74">
        <f t="shared" si="35"/>
        <v>0</v>
      </c>
      <c r="L195" s="74">
        <f t="shared" si="26"/>
        <v>0</v>
      </c>
      <c r="M195" s="74">
        <f t="shared" si="35"/>
        <v>130</v>
      </c>
      <c r="N195" s="74">
        <f t="shared" si="27"/>
        <v>130</v>
      </c>
      <c r="O195" s="74">
        <f t="shared" si="35"/>
        <v>0</v>
      </c>
      <c r="P195" s="74">
        <f t="shared" si="28"/>
        <v>130</v>
      </c>
      <c r="Q195" s="74">
        <f t="shared" si="35"/>
        <v>0</v>
      </c>
      <c r="R195" s="74">
        <f t="shared" si="29"/>
        <v>130</v>
      </c>
    </row>
    <row r="196" spans="2:18" ht="69.75" customHeight="1" x14ac:dyDescent="0.4">
      <c r="B196" s="12"/>
      <c r="C196" s="7"/>
      <c r="D196" s="39" t="s">
        <v>66</v>
      </c>
      <c r="E196" s="79" t="s">
        <v>69</v>
      </c>
      <c r="F196" s="79"/>
      <c r="G196" s="39"/>
      <c r="H196" s="74">
        <f t="shared" si="35"/>
        <v>0</v>
      </c>
      <c r="I196" s="74">
        <f t="shared" si="35"/>
        <v>0</v>
      </c>
      <c r="J196" s="74">
        <f t="shared" si="36"/>
        <v>0</v>
      </c>
      <c r="K196" s="74">
        <f t="shared" si="35"/>
        <v>0</v>
      </c>
      <c r="L196" s="74">
        <f t="shared" si="26"/>
        <v>0</v>
      </c>
      <c r="M196" s="74">
        <f t="shared" si="35"/>
        <v>130</v>
      </c>
      <c r="N196" s="74">
        <f t="shared" si="27"/>
        <v>130</v>
      </c>
      <c r="O196" s="74">
        <f t="shared" si="35"/>
        <v>0</v>
      </c>
      <c r="P196" s="74">
        <f t="shared" si="28"/>
        <v>130</v>
      </c>
      <c r="Q196" s="74">
        <f t="shared" si="35"/>
        <v>0</v>
      </c>
      <c r="R196" s="74">
        <f t="shared" si="29"/>
        <v>130</v>
      </c>
    </row>
    <row r="197" spans="2:18" ht="42" x14ac:dyDescent="0.4">
      <c r="B197" s="12"/>
      <c r="C197" s="7"/>
      <c r="D197" s="39" t="s">
        <v>14</v>
      </c>
      <c r="E197" s="79" t="s">
        <v>69</v>
      </c>
      <c r="F197" s="79">
        <v>200</v>
      </c>
      <c r="G197" s="39">
        <v>13</v>
      </c>
      <c r="H197" s="74"/>
      <c r="I197" s="74"/>
      <c r="J197" s="74">
        <f t="shared" si="36"/>
        <v>0</v>
      </c>
      <c r="K197" s="74"/>
      <c r="L197" s="74">
        <f t="shared" si="26"/>
        <v>0</v>
      </c>
      <c r="M197" s="74">
        <v>130</v>
      </c>
      <c r="N197" s="74">
        <f t="shared" si="27"/>
        <v>130</v>
      </c>
      <c r="O197" s="74"/>
      <c r="P197" s="74">
        <f t="shared" si="28"/>
        <v>130</v>
      </c>
      <c r="Q197" s="74"/>
      <c r="R197" s="74">
        <f t="shared" si="29"/>
        <v>130</v>
      </c>
    </row>
    <row r="198" spans="2:18" s="49" customFormat="1" ht="21" x14ac:dyDescent="0.4">
      <c r="B198" s="50"/>
      <c r="C198" s="7"/>
      <c r="D198" s="45" t="s">
        <v>361</v>
      </c>
      <c r="E198" s="79" t="s">
        <v>343</v>
      </c>
      <c r="F198" s="79"/>
      <c r="G198" s="39"/>
      <c r="H198" s="74">
        <f t="shared" ref="H198:Q199" si="37">H199</f>
        <v>0</v>
      </c>
      <c r="I198" s="74">
        <f t="shared" si="37"/>
        <v>0</v>
      </c>
      <c r="J198" s="74">
        <f t="shared" si="36"/>
        <v>0</v>
      </c>
      <c r="K198" s="74">
        <f t="shared" si="37"/>
        <v>0</v>
      </c>
      <c r="L198" s="74">
        <f t="shared" si="26"/>
        <v>0</v>
      </c>
      <c r="M198" s="74">
        <f t="shared" si="37"/>
        <v>0</v>
      </c>
      <c r="N198" s="74">
        <f t="shared" si="27"/>
        <v>0</v>
      </c>
      <c r="O198" s="74">
        <f t="shared" si="37"/>
        <v>0</v>
      </c>
      <c r="P198" s="74">
        <f t="shared" si="28"/>
        <v>0</v>
      </c>
      <c r="Q198" s="74">
        <f t="shared" si="37"/>
        <v>0</v>
      </c>
      <c r="R198" s="74">
        <f t="shared" si="29"/>
        <v>0</v>
      </c>
    </row>
    <row r="199" spans="2:18" s="49" customFormat="1" ht="63" x14ac:dyDescent="0.4">
      <c r="B199" s="50"/>
      <c r="C199" s="7"/>
      <c r="D199" s="21" t="s">
        <v>362</v>
      </c>
      <c r="E199" s="79" t="s">
        <v>344</v>
      </c>
      <c r="F199" s="79"/>
      <c r="G199" s="39"/>
      <c r="H199" s="74">
        <f t="shared" si="37"/>
        <v>0</v>
      </c>
      <c r="I199" s="74">
        <f t="shared" si="37"/>
        <v>0</v>
      </c>
      <c r="J199" s="74">
        <f t="shared" si="36"/>
        <v>0</v>
      </c>
      <c r="K199" s="74">
        <f t="shared" si="37"/>
        <v>0</v>
      </c>
      <c r="L199" s="74">
        <f t="shared" si="26"/>
        <v>0</v>
      </c>
      <c r="M199" s="74">
        <f t="shared" si="37"/>
        <v>0</v>
      </c>
      <c r="N199" s="74">
        <f t="shared" si="27"/>
        <v>0</v>
      </c>
      <c r="O199" s="74">
        <f t="shared" si="37"/>
        <v>0</v>
      </c>
      <c r="P199" s="74">
        <f t="shared" si="28"/>
        <v>0</v>
      </c>
      <c r="Q199" s="74">
        <f t="shared" si="37"/>
        <v>0</v>
      </c>
      <c r="R199" s="74">
        <f t="shared" si="29"/>
        <v>0</v>
      </c>
    </row>
    <row r="200" spans="2:18" s="49" customFormat="1" ht="42" x14ac:dyDescent="0.4">
      <c r="B200" s="50"/>
      <c r="C200" s="7"/>
      <c r="D200" s="45" t="s">
        <v>14</v>
      </c>
      <c r="E200" s="79" t="s">
        <v>344</v>
      </c>
      <c r="F200" s="79">
        <v>200</v>
      </c>
      <c r="G200" s="39"/>
      <c r="H200" s="74"/>
      <c r="I200" s="74"/>
      <c r="J200" s="74">
        <f t="shared" si="36"/>
        <v>0</v>
      </c>
      <c r="K200" s="74"/>
      <c r="L200" s="74">
        <f t="shared" si="26"/>
        <v>0</v>
      </c>
      <c r="M200" s="74"/>
      <c r="N200" s="74">
        <f t="shared" si="27"/>
        <v>0</v>
      </c>
      <c r="O200" s="74"/>
      <c r="P200" s="74">
        <f t="shared" si="28"/>
        <v>0</v>
      </c>
      <c r="Q200" s="74"/>
      <c r="R200" s="74">
        <f t="shared" si="29"/>
        <v>0</v>
      </c>
    </row>
    <row r="201" spans="2:18" s="49" customFormat="1" ht="42" x14ac:dyDescent="0.4">
      <c r="B201" s="50"/>
      <c r="C201" s="7"/>
      <c r="D201" s="45" t="s">
        <v>363</v>
      </c>
      <c r="E201" s="79" t="s">
        <v>345</v>
      </c>
      <c r="F201" s="79"/>
      <c r="G201" s="39"/>
      <c r="H201" s="74">
        <f t="shared" ref="H201:Q202" si="38">H202</f>
        <v>0</v>
      </c>
      <c r="I201" s="74">
        <f t="shared" si="38"/>
        <v>0</v>
      </c>
      <c r="J201" s="74">
        <f t="shared" si="36"/>
        <v>0</v>
      </c>
      <c r="K201" s="74">
        <f t="shared" si="38"/>
        <v>0</v>
      </c>
      <c r="L201" s="74">
        <f t="shared" si="26"/>
        <v>0</v>
      </c>
      <c r="M201" s="74">
        <f t="shared" si="38"/>
        <v>0</v>
      </c>
      <c r="N201" s="74">
        <f t="shared" si="27"/>
        <v>0</v>
      </c>
      <c r="O201" s="74">
        <f t="shared" si="38"/>
        <v>0</v>
      </c>
      <c r="P201" s="74">
        <f t="shared" si="28"/>
        <v>0</v>
      </c>
      <c r="Q201" s="74">
        <f t="shared" si="38"/>
        <v>0</v>
      </c>
      <c r="R201" s="74">
        <f t="shared" si="29"/>
        <v>0</v>
      </c>
    </row>
    <row r="202" spans="2:18" s="49" customFormat="1" ht="63" x14ac:dyDescent="0.4">
      <c r="B202" s="50"/>
      <c r="C202" s="7"/>
      <c r="D202" s="21" t="s">
        <v>362</v>
      </c>
      <c r="E202" s="79" t="s">
        <v>346</v>
      </c>
      <c r="F202" s="79"/>
      <c r="G202" s="39"/>
      <c r="H202" s="74">
        <f t="shared" si="38"/>
        <v>0</v>
      </c>
      <c r="I202" s="74">
        <f t="shared" si="38"/>
        <v>0</v>
      </c>
      <c r="J202" s="74">
        <f t="shared" si="36"/>
        <v>0</v>
      </c>
      <c r="K202" s="74">
        <f t="shared" si="38"/>
        <v>0</v>
      </c>
      <c r="L202" s="74">
        <f t="shared" si="26"/>
        <v>0</v>
      </c>
      <c r="M202" s="74">
        <f t="shared" si="38"/>
        <v>0</v>
      </c>
      <c r="N202" s="74">
        <f t="shared" si="27"/>
        <v>0</v>
      </c>
      <c r="O202" s="74">
        <f t="shared" si="38"/>
        <v>0</v>
      </c>
      <c r="P202" s="74">
        <f t="shared" si="28"/>
        <v>0</v>
      </c>
      <c r="Q202" s="74">
        <f t="shared" si="38"/>
        <v>0</v>
      </c>
      <c r="R202" s="74">
        <f t="shared" si="29"/>
        <v>0</v>
      </c>
    </row>
    <row r="203" spans="2:18" s="49" customFormat="1" ht="42" x14ac:dyDescent="0.4">
      <c r="B203" s="50"/>
      <c r="C203" s="7"/>
      <c r="D203" s="45" t="s">
        <v>14</v>
      </c>
      <c r="E203" s="79" t="s">
        <v>346</v>
      </c>
      <c r="F203" s="79">
        <v>200</v>
      </c>
      <c r="G203" s="39"/>
      <c r="H203" s="74"/>
      <c r="I203" s="74"/>
      <c r="J203" s="74">
        <f t="shared" si="36"/>
        <v>0</v>
      </c>
      <c r="K203" s="74"/>
      <c r="L203" s="74">
        <f t="shared" si="26"/>
        <v>0</v>
      </c>
      <c r="M203" s="74"/>
      <c r="N203" s="74">
        <f t="shared" si="27"/>
        <v>0</v>
      </c>
      <c r="O203" s="74"/>
      <c r="P203" s="74">
        <f t="shared" si="28"/>
        <v>0</v>
      </c>
      <c r="Q203" s="74"/>
      <c r="R203" s="74">
        <f t="shared" si="29"/>
        <v>0</v>
      </c>
    </row>
    <row r="204" spans="2:18" ht="70.5" customHeight="1" x14ac:dyDescent="0.4">
      <c r="B204" s="12"/>
      <c r="C204" s="13">
        <v>8</v>
      </c>
      <c r="D204" s="9" t="s">
        <v>257</v>
      </c>
      <c r="E204" s="41" t="s">
        <v>70</v>
      </c>
      <c r="F204" s="41"/>
      <c r="G204" s="15"/>
      <c r="H204" s="73">
        <f>H205+H209+H213</f>
        <v>8531.6999999999989</v>
      </c>
      <c r="I204" s="73">
        <f>I205+I209+I213</f>
        <v>0</v>
      </c>
      <c r="J204" s="73">
        <f t="shared" si="36"/>
        <v>8531.6999999999989</v>
      </c>
      <c r="K204" s="73">
        <f>K205+K209+K213</f>
        <v>0</v>
      </c>
      <c r="L204" s="73">
        <f t="shared" si="26"/>
        <v>8531.6999999999989</v>
      </c>
      <c r="M204" s="73">
        <f>M205+M209+M213</f>
        <v>0</v>
      </c>
      <c r="N204" s="73">
        <f t="shared" si="27"/>
        <v>8531.6999999999989</v>
      </c>
      <c r="O204" s="73">
        <f>O205+O209+O213</f>
        <v>643</v>
      </c>
      <c r="P204" s="73">
        <f t="shared" si="28"/>
        <v>9174.6999999999989</v>
      </c>
      <c r="Q204" s="73">
        <f>Q205+Q209+Q213</f>
        <v>0</v>
      </c>
      <c r="R204" s="73">
        <f t="shared" si="29"/>
        <v>9174.6999999999989</v>
      </c>
    </row>
    <row r="205" spans="2:18" ht="42" x14ac:dyDescent="0.4">
      <c r="B205" s="12"/>
      <c r="C205" s="7"/>
      <c r="D205" s="39" t="s">
        <v>239</v>
      </c>
      <c r="E205" s="79" t="s">
        <v>71</v>
      </c>
      <c r="F205" s="79"/>
      <c r="G205" s="40"/>
      <c r="H205" s="74">
        <f>H206</f>
        <v>1331.6</v>
      </c>
      <c r="I205" s="74">
        <f>I206</f>
        <v>0</v>
      </c>
      <c r="J205" s="74">
        <f t="shared" si="36"/>
        <v>1331.6</v>
      </c>
      <c r="K205" s="74">
        <f>K206</f>
        <v>0</v>
      </c>
      <c r="L205" s="74">
        <f t="shared" si="26"/>
        <v>1331.6</v>
      </c>
      <c r="M205" s="74">
        <f>M206</f>
        <v>0</v>
      </c>
      <c r="N205" s="74">
        <f t="shared" si="27"/>
        <v>1331.6</v>
      </c>
      <c r="O205" s="74">
        <f>O206</f>
        <v>0</v>
      </c>
      <c r="P205" s="74">
        <f t="shared" si="28"/>
        <v>1331.6</v>
      </c>
      <c r="Q205" s="74">
        <f>Q206</f>
        <v>0</v>
      </c>
      <c r="R205" s="74">
        <f t="shared" si="29"/>
        <v>1331.6</v>
      </c>
    </row>
    <row r="206" spans="2:18" ht="21" x14ac:dyDescent="0.4">
      <c r="B206" s="12"/>
      <c r="C206" s="7"/>
      <c r="D206" s="39" t="s">
        <v>72</v>
      </c>
      <c r="E206" s="79" t="s">
        <v>73</v>
      </c>
      <c r="F206" s="79"/>
      <c r="G206" s="40"/>
      <c r="H206" s="74">
        <f>H207+H208</f>
        <v>1331.6</v>
      </c>
      <c r="I206" s="74">
        <f>I207+I208</f>
        <v>0</v>
      </c>
      <c r="J206" s="74">
        <f t="shared" si="36"/>
        <v>1331.6</v>
      </c>
      <c r="K206" s="74">
        <f>K207+K208</f>
        <v>0</v>
      </c>
      <c r="L206" s="74">
        <f t="shared" si="26"/>
        <v>1331.6</v>
      </c>
      <c r="M206" s="74">
        <f>M207+M208</f>
        <v>0</v>
      </c>
      <c r="N206" s="74">
        <f t="shared" si="27"/>
        <v>1331.6</v>
      </c>
      <c r="O206" s="74">
        <f>O207+O208</f>
        <v>0</v>
      </c>
      <c r="P206" s="74">
        <f t="shared" si="28"/>
        <v>1331.6</v>
      </c>
      <c r="Q206" s="74">
        <f>Q207+Q208</f>
        <v>0</v>
      </c>
      <c r="R206" s="74">
        <f t="shared" si="29"/>
        <v>1331.6</v>
      </c>
    </row>
    <row r="207" spans="2:18" ht="42" x14ac:dyDescent="0.4">
      <c r="B207" s="12"/>
      <c r="C207" s="7"/>
      <c r="D207" s="39" t="s">
        <v>14</v>
      </c>
      <c r="E207" s="79" t="s">
        <v>75</v>
      </c>
      <c r="F207" s="79">
        <v>200</v>
      </c>
      <c r="G207" s="40">
        <v>7</v>
      </c>
      <c r="H207" s="74">
        <v>1206</v>
      </c>
      <c r="I207" s="74"/>
      <c r="J207" s="74">
        <f t="shared" si="36"/>
        <v>1206</v>
      </c>
      <c r="K207" s="74"/>
      <c r="L207" s="74">
        <f t="shared" si="26"/>
        <v>1206</v>
      </c>
      <c r="M207" s="74"/>
      <c r="N207" s="74">
        <f t="shared" si="27"/>
        <v>1206</v>
      </c>
      <c r="O207" s="74"/>
      <c r="P207" s="74">
        <f t="shared" si="28"/>
        <v>1206</v>
      </c>
      <c r="Q207" s="74"/>
      <c r="R207" s="74">
        <f t="shared" si="29"/>
        <v>1206</v>
      </c>
    </row>
    <row r="208" spans="2:18" ht="21" x14ac:dyDescent="0.4">
      <c r="B208" s="12"/>
      <c r="C208" s="7"/>
      <c r="D208" s="39" t="s">
        <v>15</v>
      </c>
      <c r="E208" s="79" t="s">
        <v>75</v>
      </c>
      <c r="F208" s="79">
        <v>300</v>
      </c>
      <c r="G208" s="40">
        <v>7</v>
      </c>
      <c r="H208" s="74">
        <v>125.6</v>
      </c>
      <c r="I208" s="74"/>
      <c r="J208" s="74">
        <f t="shared" si="36"/>
        <v>125.6</v>
      </c>
      <c r="K208" s="74"/>
      <c r="L208" s="74">
        <f t="shared" si="26"/>
        <v>125.6</v>
      </c>
      <c r="M208" s="74"/>
      <c r="N208" s="74">
        <f t="shared" si="27"/>
        <v>125.6</v>
      </c>
      <c r="O208" s="74"/>
      <c r="P208" s="74">
        <f t="shared" si="28"/>
        <v>125.6</v>
      </c>
      <c r="Q208" s="74"/>
      <c r="R208" s="74">
        <f t="shared" si="29"/>
        <v>125.6</v>
      </c>
    </row>
    <row r="209" spans="2:18" ht="42" x14ac:dyDescent="0.4">
      <c r="B209" s="12"/>
      <c r="C209" s="7"/>
      <c r="D209" s="39" t="s">
        <v>270</v>
      </c>
      <c r="E209" s="79" t="s">
        <v>76</v>
      </c>
      <c r="F209" s="79"/>
      <c r="G209" s="40"/>
      <c r="H209" s="74">
        <f>H210</f>
        <v>355</v>
      </c>
      <c r="I209" s="74">
        <f>I210</f>
        <v>0</v>
      </c>
      <c r="J209" s="74">
        <f t="shared" si="36"/>
        <v>355</v>
      </c>
      <c r="K209" s="74">
        <f>K210</f>
        <v>0</v>
      </c>
      <c r="L209" s="74">
        <f t="shared" si="26"/>
        <v>355</v>
      </c>
      <c r="M209" s="74">
        <f>M210</f>
        <v>0</v>
      </c>
      <c r="N209" s="74">
        <f t="shared" si="27"/>
        <v>355</v>
      </c>
      <c r="O209" s="74">
        <f>O210</f>
        <v>0</v>
      </c>
      <c r="P209" s="74">
        <f t="shared" si="28"/>
        <v>355</v>
      </c>
      <c r="Q209" s="74">
        <f>Q210</f>
        <v>0</v>
      </c>
      <c r="R209" s="74">
        <f t="shared" si="29"/>
        <v>355</v>
      </c>
    </row>
    <row r="210" spans="2:18" ht="21" x14ac:dyDescent="0.4">
      <c r="B210" s="12"/>
      <c r="C210" s="7"/>
      <c r="D210" s="39" t="s">
        <v>72</v>
      </c>
      <c r="E210" s="79" t="s">
        <v>77</v>
      </c>
      <c r="F210" s="79"/>
      <c r="G210" s="40"/>
      <c r="H210" s="74">
        <f>H211+H212</f>
        <v>355</v>
      </c>
      <c r="I210" s="74">
        <f>I211+I212</f>
        <v>0</v>
      </c>
      <c r="J210" s="74">
        <f t="shared" si="36"/>
        <v>355</v>
      </c>
      <c r="K210" s="74">
        <f>K211+K212</f>
        <v>0</v>
      </c>
      <c r="L210" s="74">
        <f t="shared" si="26"/>
        <v>355</v>
      </c>
      <c r="M210" s="74">
        <f>M211+M212</f>
        <v>0</v>
      </c>
      <c r="N210" s="74">
        <f t="shared" si="27"/>
        <v>355</v>
      </c>
      <c r="O210" s="74">
        <f>O211+O212</f>
        <v>0</v>
      </c>
      <c r="P210" s="74">
        <f t="shared" si="28"/>
        <v>355</v>
      </c>
      <c r="Q210" s="74">
        <f>Q211+Q212</f>
        <v>0</v>
      </c>
      <c r="R210" s="74">
        <f t="shared" si="29"/>
        <v>355</v>
      </c>
    </row>
    <row r="211" spans="2:18" ht="101.25" customHeight="1" x14ac:dyDescent="0.4">
      <c r="B211" s="12"/>
      <c r="C211" s="7"/>
      <c r="D211" s="39" t="s">
        <v>74</v>
      </c>
      <c r="E211" s="79" t="s">
        <v>77</v>
      </c>
      <c r="F211" s="79">
        <v>100</v>
      </c>
      <c r="G211" s="40">
        <v>7</v>
      </c>
      <c r="H211" s="74">
        <v>222.2</v>
      </c>
      <c r="I211" s="74"/>
      <c r="J211" s="74">
        <f t="shared" si="36"/>
        <v>222.2</v>
      </c>
      <c r="K211" s="74"/>
      <c r="L211" s="74">
        <f t="shared" si="26"/>
        <v>222.2</v>
      </c>
      <c r="M211" s="74"/>
      <c r="N211" s="74">
        <f t="shared" si="27"/>
        <v>222.2</v>
      </c>
      <c r="O211" s="74"/>
      <c r="P211" s="74">
        <f t="shared" si="28"/>
        <v>222.2</v>
      </c>
      <c r="Q211" s="74"/>
      <c r="R211" s="74">
        <f t="shared" si="29"/>
        <v>222.2</v>
      </c>
    </row>
    <row r="212" spans="2:18" ht="50.25" customHeight="1" x14ac:dyDescent="0.4">
      <c r="B212" s="12"/>
      <c r="C212" s="7"/>
      <c r="D212" s="39" t="s">
        <v>14</v>
      </c>
      <c r="E212" s="79" t="s">
        <v>77</v>
      </c>
      <c r="F212" s="79">
        <v>200</v>
      </c>
      <c r="G212" s="40">
        <v>7</v>
      </c>
      <c r="H212" s="74">
        <v>132.80000000000001</v>
      </c>
      <c r="I212" s="74"/>
      <c r="J212" s="74">
        <f t="shared" si="36"/>
        <v>132.80000000000001</v>
      </c>
      <c r="K212" s="74"/>
      <c r="L212" s="74">
        <f t="shared" si="26"/>
        <v>132.80000000000001</v>
      </c>
      <c r="M212" s="74"/>
      <c r="N212" s="74">
        <f t="shared" si="27"/>
        <v>132.80000000000001</v>
      </c>
      <c r="O212" s="74"/>
      <c r="P212" s="74">
        <f t="shared" si="28"/>
        <v>132.80000000000001</v>
      </c>
      <c r="Q212" s="74"/>
      <c r="R212" s="74">
        <f t="shared" si="29"/>
        <v>132.80000000000001</v>
      </c>
    </row>
    <row r="213" spans="2:18" ht="105" customHeight="1" x14ac:dyDescent="0.4">
      <c r="B213" s="12"/>
      <c r="C213" s="7"/>
      <c r="D213" s="39" t="s">
        <v>238</v>
      </c>
      <c r="E213" s="79" t="s">
        <v>78</v>
      </c>
      <c r="F213" s="79"/>
      <c r="G213" s="40"/>
      <c r="H213" s="74">
        <f>H214+H218</f>
        <v>6845.0999999999995</v>
      </c>
      <c r="I213" s="74">
        <f>I214+I218</f>
        <v>0</v>
      </c>
      <c r="J213" s="74">
        <f t="shared" si="36"/>
        <v>6845.0999999999995</v>
      </c>
      <c r="K213" s="74">
        <f>K214+K218</f>
        <v>0</v>
      </c>
      <c r="L213" s="74">
        <f t="shared" si="26"/>
        <v>6845.0999999999995</v>
      </c>
      <c r="M213" s="74">
        <f>M214+M218</f>
        <v>0</v>
      </c>
      <c r="N213" s="74">
        <f t="shared" si="27"/>
        <v>6845.0999999999995</v>
      </c>
      <c r="O213" s="74">
        <f>O214+O218</f>
        <v>643</v>
      </c>
      <c r="P213" s="74">
        <f t="shared" si="28"/>
        <v>7488.0999999999995</v>
      </c>
      <c r="Q213" s="74">
        <f>Q214+Q218</f>
        <v>0</v>
      </c>
      <c r="R213" s="74">
        <f t="shared" si="29"/>
        <v>7488.0999999999995</v>
      </c>
    </row>
    <row r="214" spans="2:18" ht="46.5" customHeight="1" x14ac:dyDescent="0.4">
      <c r="B214" s="12"/>
      <c r="C214" s="7"/>
      <c r="D214" s="39" t="s">
        <v>79</v>
      </c>
      <c r="E214" s="79" t="s">
        <v>80</v>
      </c>
      <c r="F214" s="79"/>
      <c r="G214" s="40"/>
      <c r="H214" s="74">
        <f>H215+H216+H217</f>
        <v>4918.7</v>
      </c>
      <c r="I214" s="74">
        <f>I215+I216+I217</f>
        <v>0</v>
      </c>
      <c r="J214" s="73">
        <f t="shared" si="36"/>
        <v>4918.7</v>
      </c>
      <c r="K214" s="74">
        <f>K215+K216+K217</f>
        <v>0</v>
      </c>
      <c r="L214" s="73">
        <f t="shared" si="26"/>
        <v>4918.7</v>
      </c>
      <c r="M214" s="74">
        <f>M215+M216+M217</f>
        <v>0</v>
      </c>
      <c r="N214" s="73">
        <f t="shared" si="27"/>
        <v>4918.7</v>
      </c>
      <c r="O214" s="74">
        <f>O215+O216+O217</f>
        <v>643</v>
      </c>
      <c r="P214" s="73">
        <f t="shared" si="28"/>
        <v>5561.7</v>
      </c>
      <c r="Q214" s="74">
        <f>Q215+Q216+Q217</f>
        <v>0</v>
      </c>
      <c r="R214" s="73">
        <f t="shared" si="29"/>
        <v>5561.7</v>
      </c>
    </row>
    <row r="215" spans="2:18" ht="115.5" customHeight="1" x14ac:dyDescent="0.4">
      <c r="B215" s="12"/>
      <c r="C215" s="7"/>
      <c r="D215" s="39" t="s">
        <v>74</v>
      </c>
      <c r="E215" s="79" t="s">
        <v>80</v>
      </c>
      <c r="F215" s="79">
        <v>100</v>
      </c>
      <c r="G215" s="40">
        <v>7</v>
      </c>
      <c r="H215" s="74">
        <v>4586.8</v>
      </c>
      <c r="I215" s="74"/>
      <c r="J215" s="74">
        <f t="shared" si="36"/>
        <v>4586.8</v>
      </c>
      <c r="K215" s="74"/>
      <c r="L215" s="74">
        <f t="shared" si="26"/>
        <v>4586.8</v>
      </c>
      <c r="M215" s="74"/>
      <c r="N215" s="74">
        <f t="shared" si="27"/>
        <v>4586.8</v>
      </c>
      <c r="O215" s="74">
        <v>643</v>
      </c>
      <c r="P215" s="74">
        <f t="shared" si="28"/>
        <v>5229.8</v>
      </c>
      <c r="Q215" s="74"/>
      <c r="R215" s="74">
        <f t="shared" si="29"/>
        <v>5229.8</v>
      </c>
    </row>
    <row r="216" spans="2:18" ht="42" x14ac:dyDescent="0.4">
      <c r="B216" s="12"/>
      <c r="C216" s="7"/>
      <c r="D216" s="39" t="s">
        <v>208</v>
      </c>
      <c r="E216" s="79" t="s">
        <v>80</v>
      </c>
      <c r="F216" s="79">
        <v>200</v>
      </c>
      <c r="G216" s="40">
        <v>7</v>
      </c>
      <c r="H216" s="74">
        <v>329.2</v>
      </c>
      <c r="I216" s="74"/>
      <c r="J216" s="74">
        <f t="shared" si="36"/>
        <v>329.2</v>
      </c>
      <c r="K216" s="74"/>
      <c r="L216" s="74">
        <f t="shared" si="26"/>
        <v>329.2</v>
      </c>
      <c r="M216" s="74"/>
      <c r="N216" s="74">
        <f t="shared" si="27"/>
        <v>329.2</v>
      </c>
      <c r="O216" s="74"/>
      <c r="P216" s="74">
        <f t="shared" si="28"/>
        <v>329.2</v>
      </c>
      <c r="Q216" s="74"/>
      <c r="R216" s="74">
        <f t="shared" si="29"/>
        <v>329.2</v>
      </c>
    </row>
    <row r="217" spans="2:18" ht="21" x14ac:dyDescent="0.4">
      <c r="B217" s="12"/>
      <c r="C217" s="7"/>
      <c r="D217" s="39" t="s">
        <v>18</v>
      </c>
      <c r="E217" s="79" t="s">
        <v>80</v>
      </c>
      <c r="F217" s="79">
        <v>800</v>
      </c>
      <c r="G217" s="40">
        <v>7</v>
      </c>
      <c r="H217" s="74">
        <v>2.7</v>
      </c>
      <c r="I217" s="74"/>
      <c r="J217" s="74">
        <f t="shared" si="36"/>
        <v>2.7</v>
      </c>
      <c r="K217" s="74"/>
      <c r="L217" s="74">
        <f t="shared" si="26"/>
        <v>2.7</v>
      </c>
      <c r="M217" s="74"/>
      <c r="N217" s="74">
        <f t="shared" si="27"/>
        <v>2.7</v>
      </c>
      <c r="O217" s="74"/>
      <c r="P217" s="74">
        <f t="shared" si="28"/>
        <v>2.7</v>
      </c>
      <c r="Q217" s="74"/>
      <c r="R217" s="74">
        <f t="shared" si="29"/>
        <v>2.7</v>
      </c>
    </row>
    <row r="218" spans="2:18" ht="21" x14ac:dyDescent="0.4">
      <c r="B218" s="12"/>
      <c r="C218" s="7"/>
      <c r="D218" s="39" t="s">
        <v>90</v>
      </c>
      <c r="E218" s="79" t="s">
        <v>81</v>
      </c>
      <c r="F218" s="79"/>
      <c r="G218" s="40"/>
      <c r="H218" s="74">
        <f>H219+H220</f>
        <v>1926.3999999999999</v>
      </c>
      <c r="I218" s="74">
        <f>I219+I220</f>
        <v>0</v>
      </c>
      <c r="J218" s="74">
        <f t="shared" si="36"/>
        <v>1926.3999999999999</v>
      </c>
      <c r="K218" s="74">
        <f>K219+K220</f>
        <v>0</v>
      </c>
      <c r="L218" s="74">
        <f t="shared" si="26"/>
        <v>1926.3999999999999</v>
      </c>
      <c r="M218" s="74">
        <f>M219+M220</f>
        <v>0</v>
      </c>
      <c r="N218" s="74">
        <f t="shared" si="27"/>
        <v>1926.3999999999999</v>
      </c>
      <c r="O218" s="74">
        <f>O219+O220</f>
        <v>0</v>
      </c>
      <c r="P218" s="74">
        <f t="shared" si="28"/>
        <v>1926.3999999999999</v>
      </c>
      <c r="Q218" s="74">
        <f>Q219+Q220</f>
        <v>0</v>
      </c>
      <c r="R218" s="74">
        <f t="shared" si="29"/>
        <v>1926.3999999999999</v>
      </c>
    </row>
    <row r="219" spans="2:18" ht="120.75" customHeight="1" x14ac:dyDescent="0.4">
      <c r="B219" s="12"/>
      <c r="C219" s="7"/>
      <c r="D219" s="39" t="s">
        <v>74</v>
      </c>
      <c r="E219" s="79" t="s">
        <v>81</v>
      </c>
      <c r="F219" s="79">
        <v>100</v>
      </c>
      <c r="G219" s="40">
        <v>9</v>
      </c>
      <c r="H219" s="74">
        <v>1835.6</v>
      </c>
      <c r="I219" s="74"/>
      <c r="J219" s="74">
        <f t="shared" si="36"/>
        <v>1835.6</v>
      </c>
      <c r="K219" s="74"/>
      <c r="L219" s="74">
        <f t="shared" si="26"/>
        <v>1835.6</v>
      </c>
      <c r="M219" s="74"/>
      <c r="N219" s="74">
        <f t="shared" si="27"/>
        <v>1835.6</v>
      </c>
      <c r="O219" s="74"/>
      <c r="P219" s="74">
        <f t="shared" si="28"/>
        <v>1835.6</v>
      </c>
      <c r="Q219" s="74"/>
      <c r="R219" s="74">
        <f t="shared" si="29"/>
        <v>1835.6</v>
      </c>
    </row>
    <row r="220" spans="2:18" ht="42" x14ac:dyDescent="0.4">
      <c r="B220" s="12"/>
      <c r="C220" s="7"/>
      <c r="D220" s="39" t="s">
        <v>14</v>
      </c>
      <c r="E220" s="79" t="s">
        <v>81</v>
      </c>
      <c r="F220" s="79">
        <v>200</v>
      </c>
      <c r="G220" s="40">
        <v>9</v>
      </c>
      <c r="H220" s="74">
        <v>90.8</v>
      </c>
      <c r="I220" s="74"/>
      <c r="J220" s="74">
        <f t="shared" si="36"/>
        <v>90.8</v>
      </c>
      <c r="K220" s="74"/>
      <c r="L220" s="74">
        <f t="shared" si="26"/>
        <v>90.8</v>
      </c>
      <c r="M220" s="74"/>
      <c r="N220" s="74">
        <f t="shared" si="27"/>
        <v>90.8</v>
      </c>
      <c r="O220" s="74"/>
      <c r="P220" s="74">
        <f t="shared" si="28"/>
        <v>90.8</v>
      </c>
      <c r="Q220" s="74"/>
      <c r="R220" s="74">
        <f t="shared" si="29"/>
        <v>90.8</v>
      </c>
    </row>
    <row r="221" spans="2:18" ht="40.799999999999997" x14ac:dyDescent="0.4">
      <c r="B221" s="12"/>
      <c r="C221" s="13">
        <v>9</v>
      </c>
      <c r="D221" s="9" t="s">
        <v>237</v>
      </c>
      <c r="E221" s="41" t="s">
        <v>82</v>
      </c>
      <c r="F221" s="41"/>
      <c r="G221" s="9"/>
      <c r="H221" s="73">
        <f>H222+H234+H239</f>
        <v>45306.9</v>
      </c>
      <c r="I221" s="73">
        <f>I222+I234+I239</f>
        <v>0</v>
      </c>
      <c r="J221" s="73">
        <f t="shared" si="36"/>
        <v>45306.9</v>
      </c>
      <c r="K221" s="73">
        <f>K222+K234+K239</f>
        <v>0</v>
      </c>
      <c r="L221" s="73">
        <f t="shared" si="26"/>
        <v>45306.9</v>
      </c>
      <c r="M221" s="73">
        <f>M222+M234+M239</f>
        <v>10330.6</v>
      </c>
      <c r="N221" s="73">
        <f t="shared" si="27"/>
        <v>55637.5</v>
      </c>
      <c r="O221" s="73">
        <f>O222+O234+O239</f>
        <v>0</v>
      </c>
      <c r="P221" s="73">
        <f t="shared" si="28"/>
        <v>55637.5</v>
      </c>
      <c r="Q221" s="73">
        <f>Q222+Q234+Q239</f>
        <v>59.3</v>
      </c>
      <c r="R221" s="73">
        <f t="shared" si="29"/>
        <v>55696.800000000003</v>
      </c>
    </row>
    <row r="222" spans="2:18" ht="42" x14ac:dyDescent="0.4">
      <c r="B222" s="12"/>
      <c r="C222" s="7"/>
      <c r="D222" s="39" t="s">
        <v>271</v>
      </c>
      <c r="E222" s="79" t="s">
        <v>83</v>
      </c>
      <c r="F222" s="79"/>
      <c r="G222" s="39"/>
      <c r="H222" s="74">
        <f>H223+H226+H228+H230+H232</f>
        <v>42467</v>
      </c>
      <c r="I222" s="74">
        <f>I223+I226+I228+I230+I232</f>
        <v>0</v>
      </c>
      <c r="J222" s="74">
        <f t="shared" si="36"/>
        <v>42467</v>
      </c>
      <c r="K222" s="74">
        <f>K223+K226+K228+K230+K232</f>
        <v>99.3</v>
      </c>
      <c r="L222" s="74">
        <f t="shared" si="26"/>
        <v>42566.3</v>
      </c>
      <c r="M222" s="74">
        <f>M223+M226+M228+M230+M232</f>
        <v>10330.6</v>
      </c>
      <c r="N222" s="74">
        <f t="shared" si="27"/>
        <v>52896.9</v>
      </c>
      <c r="O222" s="74">
        <f>O223+O226+O228+O230+O232</f>
        <v>0</v>
      </c>
      <c r="P222" s="74">
        <f t="shared" si="28"/>
        <v>52896.9</v>
      </c>
      <c r="Q222" s="74">
        <f>Q223+Q226+Q228+Q230+Q232</f>
        <v>0</v>
      </c>
      <c r="R222" s="74">
        <f t="shared" si="29"/>
        <v>52896.9</v>
      </c>
    </row>
    <row r="223" spans="2:18" ht="67.5" customHeight="1" x14ac:dyDescent="0.4">
      <c r="B223" s="12"/>
      <c r="C223" s="7"/>
      <c r="D223" s="39" t="s">
        <v>79</v>
      </c>
      <c r="E223" s="79" t="s">
        <v>84</v>
      </c>
      <c r="F223" s="79"/>
      <c r="G223" s="39"/>
      <c r="H223" s="74">
        <f>H224+H225</f>
        <v>39716.5</v>
      </c>
      <c r="I223" s="74">
        <f>I224+I225</f>
        <v>0</v>
      </c>
      <c r="J223" s="74">
        <f t="shared" si="36"/>
        <v>39716.5</v>
      </c>
      <c r="K223" s="74">
        <f>K224+K225</f>
        <v>0</v>
      </c>
      <c r="L223" s="74">
        <f t="shared" si="26"/>
        <v>39716.5</v>
      </c>
      <c r="M223" s="74">
        <f>M224+M225</f>
        <v>10208.9</v>
      </c>
      <c r="N223" s="74">
        <f t="shared" si="27"/>
        <v>49925.4</v>
      </c>
      <c r="O223" s="74">
        <f>O224+O225</f>
        <v>0</v>
      </c>
      <c r="P223" s="74">
        <f t="shared" si="28"/>
        <v>49925.4</v>
      </c>
      <c r="Q223" s="74">
        <f>Q224+Q225</f>
        <v>0</v>
      </c>
      <c r="R223" s="74">
        <f t="shared" si="29"/>
        <v>49925.4</v>
      </c>
    </row>
    <row r="224" spans="2:18" ht="21" x14ac:dyDescent="0.4">
      <c r="B224" s="12"/>
      <c r="C224" s="145"/>
      <c r="D224" s="149" t="s">
        <v>9</v>
      </c>
      <c r="E224" s="146" t="s">
        <v>84</v>
      </c>
      <c r="F224" s="146">
        <v>600</v>
      </c>
      <c r="G224" s="39">
        <v>1</v>
      </c>
      <c r="H224" s="74">
        <v>21789.1</v>
      </c>
      <c r="I224" s="74"/>
      <c r="J224" s="74">
        <f t="shared" si="36"/>
        <v>21789.1</v>
      </c>
      <c r="K224" s="74"/>
      <c r="L224" s="74">
        <f t="shared" si="26"/>
        <v>21789.1</v>
      </c>
      <c r="M224" s="74">
        <v>10208.9</v>
      </c>
      <c r="N224" s="74">
        <f t="shared" si="27"/>
        <v>31998</v>
      </c>
      <c r="O224" s="74"/>
      <c r="P224" s="74">
        <f t="shared" si="28"/>
        <v>31998</v>
      </c>
      <c r="Q224" s="74"/>
      <c r="R224" s="74">
        <f t="shared" si="29"/>
        <v>31998</v>
      </c>
    </row>
    <row r="225" spans="2:18" ht="48.6" customHeight="1" x14ac:dyDescent="0.4">
      <c r="B225" s="12"/>
      <c r="C225" s="145"/>
      <c r="D225" s="150"/>
      <c r="E225" s="146"/>
      <c r="F225" s="146"/>
      <c r="G225" s="39">
        <v>2</v>
      </c>
      <c r="H225" s="74">
        <v>17927.400000000001</v>
      </c>
      <c r="I225" s="74"/>
      <c r="J225" s="74">
        <f t="shared" si="36"/>
        <v>17927.400000000001</v>
      </c>
      <c r="K225" s="74"/>
      <c r="L225" s="74">
        <f t="shared" si="26"/>
        <v>17927.400000000001</v>
      </c>
      <c r="M225" s="74"/>
      <c r="N225" s="74">
        <f t="shared" si="27"/>
        <v>17927.400000000001</v>
      </c>
      <c r="O225" s="74"/>
      <c r="P225" s="74">
        <f t="shared" si="28"/>
        <v>17927.400000000001</v>
      </c>
      <c r="Q225" s="74"/>
      <c r="R225" s="74">
        <f t="shared" si="29"/>
        <v>17927.400000000001</v>
      </c>
    </row>
    <row r="226" spans="2:18" s="49" customFormat="1" ht="42" x14ac:dyDescent="0.4">
      <c r="B226" s="50"/>
      <c r="C226" s="81"/>
      <c r="D226" s="58" t="s">
        <v>322</v>
      </c>
      <c r="E226" s="79" t="s">
        <v>323</v>
      </c>
      <c r="F226" s="79"/>
      <c r="G226" s="39"/>
      <c r="H226" s="74">
        <f>H227</f>
        <v>1489.9</v>
      </c>
      <c r="I226" s="74">
        <f>I227</f>
        <v>0</v>
      </c>
      <c r="J226" s="74">
        <f t="shared" si="36"/>
        <v>1489.9</v>
      </c>
      <c r="K226" s="74">
        <f>K227</f>
        <v>99.3</v>
      </c>
      <c r="L226" s="74">
        <f t="shared" si="26"/>
        <v>1589.2</v>
      </c>
      <c r="M226" s="74">
        <f>M227</f>
        <v>0</v>
      </c>
      <c r="N226" s="74">
        <f t="shared" si="27"/>
        <v>1589.2</v>
      </c>
      <c r="O226" s="74">
        <f>O227</f>
        <v>0</v>
      </c>
      <c r="P226" s="74">
        <f t="shared" si="28"/>
        <v>1589.2</v>
      </c>
      <c r="Q226" s="74">
        <f>Q227</f>
        <v>0</v>
      </c>
      <c r="R226" s="74">
        <f t="shared" si="29"/>
        <v>1589.2</v>
      </c>
    </row>
    <row r="227" spans="2:18" s="49" customFormat="1" ht="42" x14ac:dyDescent="0.4">
      <c r="B227" s="50"/>
      <c r="C227" s="81"/>
      <c r="D227" s="58" t="s">
        <v>20</v>
      </c>
      <c r="E227" s="79" t="s">
        <v>323</v>
      </c>
      <c r="F227" s="79">
        <v>600</v>
      </c>
      <c r="G227" s="39"/>
      <c r="H227" s="74">
        <v>1489.9</v>
      </c>
      <c r="I227" s="74"/>
      <c r="J227" s="74">
        <f t="shared" si="36"/>
        <v>1489.9</v>
      </c>
      <c r="K227" s="74">
        <v>99.3</v>
      </c>
      <c r="L227" s="74">
        <f t="shared" ref="L227:L290" si="39">J227+K227</f>
        <v>1589.2</v>
      </c>
      <c r="M227" s="74"/>
      <c r="N227" s="74">
        <f t="shared" ref="N227:N290" si="40">L227+M227</f>
        <v>1589.2</v>
      </c>
      <c r="O227" s="74"/>
      <c r="P227" s="74">
        <f t="shared" ref="P227:P290" si="41">N227+O227</f>
        <v>1589.2</v>
      </c>
      <c r="Q227" s="74"/>
      <c r="R227" s="74">
        <f t="shared" ref="R227:R290" si="42">P227+Q227</f>
        <v>1589.2</v>
      </c>
    </row>
    <row r="228" spans="2:18" ht="157.94999999999999" customHeight="1" x14ac:dyDescent="0.4">
      <c r="B228" s="12"/>
      <c r="C228" s="7"/>
      <c r="D228" s="39" t="s">
        <v>236</v>
      </c>
      <c r="E228" s="79" t="s">
        <v>85</v>
      </c>
      <c r="F228" s="79"/>
      <c r="G228" s="39"/>
      <c r="H228" s="74">
        <f>H229</f>
        <v>93.8</v>
      </c>
      <c r="I228" s="74">
        <f>I229</f>
        <v>0</v>
      </c>
      <c r="J228" s="74">
        <f t="shared" si="36"/>
        <v>93.8</v>
      </c>
      <c r="K228" s="74">
        <f>K229</f>
        <v>0</v>
      </c>
      <c r="L228" s="74">
        <f t="shared" si="39"/>
        <v>93.8</v>
      </c>
      <c r="M228" s="74">
        <f>M229</f>
        <v>-93.8</v>
      </c>
      <c r="N228" s="74">
        <f t="shared" si="40"/>
        <v>0</v>
      </c>
      <c r="O228" s="74">
        <f>O229</f>
        <v>0</v>
      </c>
      <c r="P228" s="74">
        <f t="shared" si="41"/>
        <v>0</v>
      </c>
      <c r="Q228" s="74">
        <f>Q229</f>
        <v>0</v>
      </c>
      <c r="R228" s="74">
        <f t="shared" si="42"/>
        <v>0</v>
      </c>
    </row>
    <row r="229" spans="2:18" ht="42" x14ac:dyDescent="0.4">
      <c r="B229" s="12"/>
      <c r="C229" s="81"/>
      <c r="D229" s="75" t="s">
        <v>9</v>
      </c>
      <c r="E229" s="79" t="s">
        <v>85</v>
      </c>
      <c r="F229" s="79">
        <v>600</v>
      </c>
      <c r="G229" s="23">
        <v>1</v>
      </c>
      <c r="H229" s="74">
        <v>93.8</v>
      </c>
      <c r="I229" s="74"/>
      <c r="J229" s="74">
        <f t="shared" si="36"/>
        <v>93.8</v>
      </c>
      <c r="K229" s="74"/>
      <c r="L229" s="74">
        <f t="shared" si="39"/>
        <v>93.8</v>
      </c>
      <c r="M229" s="74">
        <v>-93.8</v>
      </c>
      <c r="N229" s="74">
        <f t="shared" si="40"/>
        <v>0</v>
      </c>
      <c r="O229" s="74"/>
      <c r="P229" s="74">
        <f t="shared" si="41"/>
        <v>0</v>
      </c>
      <c r="Q229" s="74"/>
      <c r="R229" s="74">
        <f t="shared" si="42"/>
        <v>0</v>
      </c>
    </row>
    <row r="230" spans="2:18" ht="42" x14ac:dyDescent="0.4">
      <c r="B230" s="12"/>
      <c r="C230" s="81"/>
      <c r="D230" s="45" t="s">
        <v>452</v>
      </c>
      <c r="E230" s="79" t="s">
        <v>296</v>
      </c>
      <c r="F230" s="79"/>
      <c r="G230" s="39"/>
      <c r="H230" s="74">
        <f>H231</f>
        <v>1015.1</v>
      </c>
      <c r="I230" s="74">
        <f>I231</f>
        <v>0</v>
      </c>
      <c r="J230" s="74">
        <f t="shared" si="36"/>
        <v>1015.1</v>
      </c>
      <c r="K230" s="74">
        <f>K231</f>
        <v>0</v>
      </c>
      <c r="L230" s="74">
        <f t="shared" si="39"/>
        <v>1015.1</v>
      </c>
      <c r="M230" s="74">
        <f>M231</f>
        <v>187.5</v>
      </c>
      <c r="N230" s="74">
        <f t="shared" si="40"/>
        <v>1202.5999999999999</v>
      </c>
      <c r="O230" s="74">
        <f>O231</f>
        <v>0</v>
      </c>
      <c r="P230" s="74">
        <f t="shared" si="41"/>
        <v>1202.5999999999999</v>
      </c>
      <c r="Q230" s="74">
        <f>Q231</f>
        <v>0</v>
      </c>
      <c r="R230" s="74">
        <f t="shared" si="42"/>
        <v>1202.5999999999999</v>
      </c>
    </row>
    <row r="231" spans="2:18" ht="70.5" customHeight="1" x14ac:dyDescent="0.4">
      <c r="B231" s="12"/>
      <c r="C231" s="81"/>
      <c r="D231" s="83" t="s">
        <v>20</v>
      </c>
      <c r="E231" s="79" t="s">
        <v>296</v>
      </c>
      <c r="F231" s="79">
        <v>600</v>
      </c>
      <c r="G231" s="39"/>
      <c r="H231" s="74">
        <v>1015.1</v>
      </c>
      <c r="I231" s="74"/>
      <c r="J231" s="74">
        <f t="shared" si="36"/>
        <v>1015.1</v>
      </c>
      <c r="K231" s="74"/>
      <c r="L231" s="74">
        <f t="shared" si="39"/>
        <v>1015.1</v>
      </c>
      <c r="M231" s="74">
        <v>187.5</v>
      </c>
      <c r="N231" s="74">
        <f t="shared" si="40"/>
        <v>1202.5999999999999</v>
      </c>
      <c r="O231" s="74"/>
      <c r="P231" s="74">
        <f t="shared" si="41"/>
        <v>1202.5999999999999</v>
      </c>
      <c r="Q231" s="74"/>
      <c r="R231" s="74">
        <f t="shared" si="42"/>
        <v>1202.5999999999999</v>
      </c>
    </row>
    <row r="232" spans="2:18" ht="57.75" customHeight="1" x14ac:dyDescent="0.4">
      <c r="B232" s="12"/>
      <c r="C232" s="81"/>
      <c r="D232" s="45" t="s">
        <v>453</v>
      </c>
      <c r="E232" s="63" t="s">
        <v>296</v>
      </c>
      <c r="F232" s="72"/>
      <c r="G232" s="39"/>
      <c r="H232" s="74">
        <f>H233</f>
        <v>151.69999999999999</v>
      </c>
      <c r="I232" s="74">
        <f>I233</f>
        <v>0</v>
      </c>
      <c r="J232" s="74">
        <f t="shared" si="36"/>
        <v>151.69999999999999</v>
      </c>
      <c r="K232" s="74">
        <f>K233</f>
        <v>0</v>
      </c>
      <c r="L232" s="74">
        <f t="shared" si="39"/>
        <v>151.69999999999999</v>
      </c>
      <c r="M232" s="74">
        <f>M233</f>
        <v>28</v>
      </c>
      <c r="N232" s="74">
        <f t="shared" si="40"/>
        <v>179.7</v>
      </c>
      <c r="O232" s="74">
        <f>O233</f>
        <v>0</v>
      </c>
      <c r="P232" s="74">
        <f t="shared" si="41"/>
        <v>179.7</v>
      </c>
      <c r="Q232" s="74">
        <f>Q233</f>
        <v>0</v>
      </c>
      <c r="R232" s="74">
        <f t="shared" si="42"/>
        <v>179.7</v>
      </c>
    </row>
    <row r="233" spans="2:18" ht="57" customHeight="1" x14ac:dyDescent="0.4">
      <c r="B233" s="12"/>
      <c r="C233" s="81"/>
      <c r="D233" s="36" t="s">
        <v>20</v>
      </c>
      <c r="E233" s="63" t="s">
        <v>296</v>
      </c>
      <c r="F233" s="63" t="s">
        <v>285</v>
      </c>
      <c r="G233" s="39"/>
      <c r="H233" s="74">
        <v>151.69999999999999</v>
      </c>
      <c r="I233" s="74"/>
      <c r="J233" s="74">
        <f t="shared" si="36"/>
        <v>151.69999999999999</v>
      </c>
      <c r="K233" s="74"/>
      <c r="L233" s="74">
        <f t="shared" si="39"/>
        <v>151.69999999999999</v>
      </c>
      <c r="M233" s="74">
        <v>28</v>
      </c>
      <c r="N233" s="74">
        <f t="shared" si="40"/>
        <v>179.7</v>
      </c>
      <c r="O233" s="74"/>
      <c r="P233" s="74">
        <f t="shared" si="41"/>
        <v>179.7</v>
      </c>
      <c r="Q233" s="74"/>
      <c r="R233" s="74">
        <f t="shared" si="42"/>
        <v>179.7</v>
      </c>
    </row>
    <row r="234" spans="2:18" s="49" customFormat="1" ht="66.75" customHeight="1" x14ac:dyDescent="0.4">
      <c r="B234" s="50"/>
      <c r="C234" s="81"/>
      <c r="D234" s="58" t="s">
        <v>235</v>
      </c>
      <c r="E234" s="79" t="s">
        <v>86</v>
      </c>
      <c r="F234" s="72"/>
      <c r="G234" s="39"/>
      <c r="H234" s="74">
        <f>H235</f>
        <v>993.5</v>
      </c>
      <c r="I234" s="74">
        <f>I235</f>
        <v>0</v>
      </c>
      <c r="J234" s="74">
        <f t="shared" si="36"/>
        <v>993.5</v>
      </c>
      <c r="K234" s="74">
        <f>K235</f>
        <v>-99.3</v>
      </c>
      <c r="L234" s="74">
        <f t="shared" si="39"/>
        <v>894.2</v>
      </c>
      <c r="M234" s="74">
        <f>M235</f>
        <v>0</v>
      </c>
      <c r="N234" s="74">
        <f t="shared" si="40"/>
        <v>894.2</v>
      </c>
      <c r="O234" s="74">
        <f>O235</f>
        <v>0</v>
      </c>
      <c r="P234" s="74">
        <f t="shared" si="41"/>
        <v>894.2</v>
      </c>
      <c r="Q234" s="74">
        <f>Q235</f>
        <v>0</v>
      </c>
      <c r="R234" s="74">
        <f t="shared" si="42"/>
        <v>894.2</v>
      </c>
    </row>
    <row r="235" spans="2:18" ht="21" x14ac:dyDescent="0.4">
      <c r="B235" s="12"/>
      <c r="C235" s="7"/>
      <c r="D235" s="39" t="s">
        <v>87</v>
      </c>
      <c r="E235" s="79" t="s">
        <v>88</v>
      </c>
      <c r="F235" s="79"/>
      <c r="G235" s="39"/>
      <c r="H235" s="74">
        <f>H236+H237+H238</f>
        <v>993.5</v>
      </c>
      <c r="I235" s="74">
        <f>I236+I237+I238</f>
        <v>0</v>
      </c>
      <c r="J235" s="74">
        <f t="shared" si="36"/>
        <v>993.5</v>
      </c>
      <c r="K235" s="74">
        <f>K236+K237+K238</f>
        <v>-99.3</v>
      </c>
      <c r="L235" s="74">
        <f t="shared" si="39"/>
        <v>894.2</v>
      </c>
      <c r="M235" s="74">
        <f>M236+M237+M238</f>
        <v>0</v>
      </c>
      <c r="N235" s="74">
        <f t="shared" si="40"/>
        <v>894.2</v>
      </c>
      <c r="O235" s="74">
        <f>O236+O237+O238</f>
        <v>0</v>
      </c>
      <c r="P235" s="74">
        <f t="shared" si="41"/>
        <v>894.2</v>
      </c>
      <c r="Q235" s="74">
        <f>Q236+Q237+Q238</f>
        <v>0</v>
      </c>
      <c r="R235" s="74">
        <f t="shared" si="42"/>
        <v>894.2</v>
      </c>
    </row>
    <row r="236" spans="2:18" ht="112.5" customHeight="1" x14ac:dyDescent="0.4">
      <c r="B236" s="12"/>
      <c r="C236" s="7"/>
      <c r="D236" s="39" t="s">
        <v>74</v>
      </c>
      <c r="E236" s="79" t="s">
        <v>88</v>
      </c>
      <c r="F236" s="79">
        <v>100</v>
      </c>
      <c r="G236" s="39">
        <v>2</v>
      </c>
      <c r="H236" s="74">
        <v>600</v>
      </c>
      <c r="I236" s="74"/>
      <c r="J236" s="74">
        <f t="shared" si="36"/>
        <v>600</v>
      </c>
      <c r="K236" s="74">
        <v>-99.3</v>
      </c>
      <c r="L236" s="74">
        <f t="shared" si="39"/>
        <v>500.7</v>
      </c>
      <c r="M236" s="74"/>
      <c r="N236" s="74">
        <f t="shared" si="40"/>
        <v>500.7</v>
      </c>
      <c r="O236" s="74"/>
      <c r="P236" s="74">
        <f t="shared" si="41"/>
        <v>500.7</v>
      </c>
      <c r="Q236" s="74"/>
      <c r="R236" s="74">
        <f t="shared" si="42"/>
        <v>500.7</v>
      </c>
    </row>
    <row r="237" spans="2:18" ht="42" x14ac:dyDescent="0.4">
      <c r="B237" s="12"/>
      <c r="C237" s="7"/>
      <c r="D237" s="39" t="s">
        <v>14</v>
      </c>
      <c r="E237" s="79" t="s">
        <v>88</v>
      </c>
      <c r="F237" s="79">
        <v>200</v>
      </c>
      <c r="G237" s="39">
        <v>2</v>
      </c>
      <c r="H237" s="74">
        <v>200</v>
      </c>
      <c r="I237" s="74"/>
      <c r="J237" s="74">
        <f t="shared" si="36"/>
        <v>200</v>
      </c>
      <c r="K237" s="74"/>
      <c r="L237" s="74">
        <f t="shared" si="39"/>
        <v>200</v>
      </c>
      <c r="M237" s="74"/>
      <c r="N237" s="74">
        <f t="shared" si="40"/>
        <v>200</v>
      </c>
      <c r="O237" s="74"/>
      <c r="P237" s="74">
        <f t="shared" si="41"/>
        <v>200</v>
      </c>
      <c r="Q237" s="74"/>
      <c r="R237" s="74">
        <f t="shared" si="42"/>
        <v>200</v>
      </c>
    </row>
    <row r="238" spans="2:18" ht="21" x14ac:dyDescent="0.4">
      <c r="B238" s="12"/>
      <c r="C238" s="7"/>
      <c r="D238" s="39" t="s">
        <v>15</v>
      </c>
      <c r="E238" s="79" t="s">
        <v>88</v>
      </c>
      <c r="F238" s="79">
        <v>300</v>
      </c>
      <c r="G238" s="39">
        <v>2</v>
      </c>
      <c r="H238" s="74">
        <v>193.5</v>
      </c>
      <c r="I238" s="74"/>
      <c r="J238" s="74">
        <f t="shared" si="36"/>
        <v>193.5</v>
      </c>
      <c r="K238" s="74"/>
      <c r="L238" s="74">
        <f t="shared" si="39"/>
        <v>193.5</v>
      </c>
      <c r="M238" s="74"/>
      <c r="N238" s="74">
        <f t="shared" si="40"/>
        <v>193.5</v>
      </c>
      <c r="O238" s="74"/>
      <c r="P238" s="74">
        <f t="shared" si="41"/>
        <v>193.5</v>
      </c>
      <c r="Q238" s="74"/>
      <c r="R238" s="74">
        <f t="shared" si="42"/>
        <v>193.5</v>
      </c>
    </row>
    <row r="239" spans="2:18" ht="21" x14ac:dyDescent="0.4">
      <c r="B239" s="12"/>
      <c r="C239" s="7"/>
      <c r="D239" s="39" t="s">
        <v>234</v>
      </c>
      <c r="E239" s="79" t="s">
        <v>89</v>
      </c>
      <c r="F239" s="79"/>
      <c r="G239" s="39"/>
      <c r="H239" s="74">
        <f>H240</f>
        <v>1846.4</v>
      </c>
      <c r="I239" s="74">
        <f>I240</f>
        <v>0</v>
      </c>
      <c r="J239" s="74">
        <f t="shared" si="36"/>
        <v>1846.4</v>
      </c>
      <c r="K239" s="74">
        <f>K240</f>
        <v>0</v>
      </c>
      <c r="L239" s="74">
        <f t="shared" si="39"/>
        <v>1846.4</v>
      </c>
      <c r="M239" s="74">
        <f>M240</f>
        <v>0</v>
      </c>
      <c r="N239" s="74">
        <f t="shared" si="40"/>
        <v>1846.4</v>
      </c>
      <c r="O239" s="74">
        <f>O240</f>
        <v>0</v>
      </c>
      <c r="P239" s="74">
        <f t="shared" si="41"/>
        <v>1846.4</v>
      </c>
      <c r="Q239" s="74">
        <f>Q240</f>
        <v>59.3</v>
      </c>
      <c r="R239" s="74">
        <f t="shared" si="42"/>
        <v>1905.7</v>
      </c>
    </row>
    <row r="240" spans="2:18" ht="21" x14ac:dyDescent="0.4">
      <c r="B240" s="12"/>
      <c r="C240" s="7"/>
      <c r="D240" s="39" t="s">
        <v>90</v>
      </c>
      <c r="E240" s="79" t="s">
        <v>91</v>
      </c>
      <c r="F240" s="79"/>
      <c r="G240" s="39"/>
      <c r="H240" s="74">
        <f>H241+H242</f>
        <v>1846.4</v>
      </c>
      <c r="I240" s="74">
        <f>I241+I242</f>
        <v>0</v>
      </c>
      <c r="J240" s="74">
        <f t="shared" si="36"/>
        <v>1846.4</v>
      </c>
      <c r="K240" s="74">
        <f>K241+K242</f>
        <v>0</v>
      </c>
      <c r="L240" s="74">
        <f t="shared" si="39"/>
        <v>1846.4</v>
      </c>
      <c r="M240" s="74">
        <f>M241+M242</f>
        <v>0</v>
      </c>
      <c r="N240" s="74">
        <f t="shared" si="40"/>
        <v>1846.4</v>
      </c>
      <c r="O240" s="74">
        <f>O241+O242</f>
        <v>0</v>
      </c>
      <c r="P240" s="74">
        <f t="shared" si="41"/>
        <v>1846.4</v>
      </c>
      <c r="Q240" s="74">
        <f>Q241+Q242</f>
        <v>59.3</v>
      </c>
      <c r="R240" s="74">
        <f t="shared" si="42"/>
        <v>1905.7</v>
      </c>
    </row>
    <row r="241" spans="2:18" ht="109.5" customHeight="1" x14ac:dyDescent="0.4">
      <c r="B241" s="12"/>
      <c r="C241" s="7"/>
      <c r="D241" s="39" t="s">
        <v>74</v>
      </c>
      <c r="E241" s="79" t="s">
        <v>91</v>
      </c>
      <c r="F241" s="79">
        <v>100</v>
      </c>
      <c r="G241" s="39">
        <v>5</v>
      </c>
      <c r="H241" s="74">
        <v>1783.5</v>
      </c>
      <c r="I241" s="74"/>
      <c r="J241" s="74">
        <f t="shared" si="36"/>
        <v>1783.5</v>
      </c>
      <c r="K241" s="74"/>
      <c r="L241" s="74">
        <f t="shared" si="39"/>
        <v>1783.5</v>
      </c>
      <c r="M241" s="74"/>
      <c r="N241" s="74">
        <f t="shared" si="40"/>
        <v>1783.5</v>
      </c>
      <c r="O241" s="74"/>
      <c r="P241" s="74">
        <f t="shared" si="41"/>
        <v>1783.5</v>
      </c>
      <c r="Q241" s="74">
        <v>59.3</v>
      </c>
      <c r="R241" s="74">
        <f t="shared" si="42"/>
        <v>1842.8</v>
      </c>
    </row>
    <row r="242" spans="2:18" ht="42" x14ac:dyDescent="0.4">
      <c r="B242" s="12"/>
      <c r="C242" s="7"/>
      <c r="D242" s="39" t="s">
        <v>14</v>
      </c>
      <c r="E242" s="79" t="s">
        <v>91</v>
      </c>
      <c r="F242" s="79">
        <v>200</v>
      </c>
      <c r="G242" s="39">
        <v>5</v>
      </c>
      <c r="H242" s="74">
        <v>62.9</v>
      </c>
      <c r="I242" s="74"/>
      <c r="J242" s="74">
        <f t="shared" si="36"/>
        <v>62.9</v>
      </c>
      <c r="K242" s="74"/>
      <c r="L242" s="74">
        <f t="shared" si="39"/>
        <v>62.9</v>
      </c>
      <c r="M242" s="74"/>
      <c r="N242" s="74">
        <f t="shared" si="40"/>
        <v>62.9</v>
      </c>
      <c r="O242" s="74"/>
      <c r="P242" s="74">
        <f t="shared" si="41"/>
        <v>62.9</v>
      </c>
      <c r="Q242" s="74"/>
      <c r="R242" s="74">
        <f t="shared" si="42"/>
        <v>62.9</v>
      </c>
    </row>
    <row r="243" spans="2:18" ht="66" customHeight="1" x14ac:dyDescent="0.4">
      <c r="B243" s="12"/>
      <c r="C243" s="13">
        <v>10</v>
      </c>
      <c r="D243" s="14" t="s">
        <v>92</v>
      </c>
      <c r="E243" s="41" t="s">
        <v>93</v>
      </c>
      <c r="F243" s="41"/>
      <c r="G243" s="15"/>
      <c r="H243" s="73">
        <f>H244+H253+H262+H265+H259</f>
        <v>78109.5</v>
      </c>
      <c r="I243" s="73">
        <f>I244+I253+I262+I265+I259</f>
        <v>0</v>
      </c>
      <c r="J243" s="73">
        <f t="shared" si="36"/>
        <v>78109.5</v>
      </c>
      <c r="K243" s="73">
        <f>K244+K253+K262+K265+K259</f>
        <v>-4783.3</v>
      </c>
      <c r="L243" s="73">
        <f t="shared" si="39"/>
        <v>73326.2</v>
      </c>
      <c r="M243" s="73">
        <f>M244+M253+M262+M265+M259</f>
        <v>0</v>
      </c>
      <c r="N243" s="73">
        <f t="shared" si="40"/>
        <v>73326.2</v>
      </c>
      <c r="O243" s="73">
        <f>O244+O253+O262+O265+O259</f>
        <v>0</v>
      </c>
      <c r="P243" s="73">
        <f t="shared" si="41"/>
        <v>73326.2</v>
      </c>
      <c r="Q243" s="73">
        <f>Q244+Q253+Q262+Q265+Q259</f>
        <v>0</v>
      </c>
      <c r="R243" s="73">
        <f t="shared" si="42"/>
        <v>73326.2</v>
      </c>
    </row>
    <row r="244" spans="2:18" ht="78" customHeight="1" x14ac:dyDescent="0.4">
      <c r="B244" s="12"/>
      <c r="C244" s="7"/>
      <c r="D244" s="39" t="s">
        <v>233</v>
      </c>
      <c r="E244" s="79" t="s">
        <v>94</v>
      </c>
      <c r="F244" s="79"/>
      <c r="G244" s="40"/>
      <c r="H244" s="74">
        <f>H245+H247+H251</f>
        <v>23082.9</v>
      </c>
      <c r="I244" s="74">
        <f>I245+I247+I251</f>
        <v>0</v>
      </c>
      <c r="J244" s="74">
        <f t="shared" si="36"/>
        <v>23082.9</v>
      </c>
      <c r="K244" s="74">
        <f>K245+K247+K251</f>
        <v>0</v>
      </c>
      <c r="L244" s="74">
        <f t="shared" si="39"/>
        <v>23082.9</v>
      </c>
      <c r="M244" s="74">
        <f>M245+M247+M251</f>
        <v>0</v>
      </c>
      <c r="N244" s="74">
        <f t="shared" si="40"/>
        <v>23082.9</v>
      </c>
      <c r="O244" s="74">
        <f>O245+O247+O251</f>
        <v>0</v>
      </c>
      <c r="P244" s="74">
        <f t="shared" si="41"/>
        <v>23082.9</v>
      </c>
      <c r="Q244" s="74">
        <f>Q245+Q247+Q251</f>
        <v>0</v>
      </c>
      <c r="R244" s="74">
        <f t="shared" si="42"/>
        <v>23082.9</v>
      </c>
    </row>
    <row r="245" spans="2:18" ht="42" x14ac:dyDescent="0.4">
      <c r="B245" s="12"/>
      <c r="C245" s="7"/>
      <c r="D245" s="39" t="s">
        <v>95</v>
      </c>
      <c r="E245" s="79" t="s">
        <v>96</v>
      </c>
      <c r="F245" s="79"/>
      <c r="G245" s="40"/>
      <c r="H245" s="74">
        <f>H246</f>
        <v>3049.4</v>
      </c>
      <c r="I245" s="74">
        <f>I246</f>
        <v>0</v>
      </c>
      <c r="J245" s="74">
        <f t="shared" si="36"/>
        <v>3049.4</v>
      </c>
      <c r="K245" s="74">
        <f>K246</f>
        <v>0</v>
      </c>
      <c r="L245" s="74">
        <f t="shared" si="39"/>
        <v>3049.4</v>
      </c>
      <c r="M245" s="74">
        <f>M246</f>
        <v>0</v>
      </c>
      <c r="N245" s="74">
        <f t="shared" si="40"/>
        <v>3049.4</v>
      </c>
      <c r="O245" s="74">
        <f>O246</f>
        <v>0</v>
      </c>
      <c r="P245" s="74">
        <f t="shared" si="41"/>
        <v>3049.4</v>
      </c>
      <c r="Q245" s="74">
        <f>Q246</f>
        <v>0</v>
      </c>
      <c r="R245" s="74">
        <f t="shared" si="42"/>
        <v>3049.4</v>
      </c>
    </row>
    <row r="246" spans="2:18" ht="50.25" customHeight="1" x14ac:dyDescent="0.4">
      <c r="B246" s="12"/>
      <c r="C246" s="7"/>
      <c r="D246" s="39" t="s">
        <v>14</v>
      </c>
      <c r="E246" s="79" t="s">
        <v>96</v>
      </c>
      <c r="F246" s="79">
        <v>200</v>
      </c>
      <c r="G246" s="40">
        <v>10</v>
      </c>
      <c r="H246" s="74">
        <v>3049.4</v>
      </c>
      <c r="I246" s="74"/>
      <c r="J246" s="74">
        <f t="shared" si="36"/>
        <v>3049.4</v>
      </c>
      <c r="K246" s="74"/>
      <c r="L246" s="74">
        <f t="shared" si="39"/>
        <v>3049.4</v>
      </c>
      <c r="M246" s="74"/>
      <c r="N246" s="74">
        <f t="shared" si="40"/>
        <v>3049.4</v>
      </c>
      <c r="O246" s="74"/>
      <c r="P246" s="74">
        <f t="shared" si="41"/>
        <v>3049.4</v>
      </c>
      <c r="Q246" s="74"/>
      <c r="R246" s="74">
        <f t="shared" si="42"/>
        <v>3049.4</v>
      </c>
    </row>
    <row r="247" spans="2:18" ht="87" customHeight="1" x14ac:dyDescent="0.4">
      <c r="B247" s="12"/>
      <c r="C247" s="7"/>
      <c r="D247" s="39" t="s">
        <v>232</v>
      </c>
      <c r="E247" s="79" t="s">
        <v>97</v>
      </c>
      <c r="F247" s="79"/>
      <c r="G247" s="40"/>
      <c r="H247" s="74">
        <f>H248+H249+H250</f>
        <v>19970.5</v>
      </c>
      <c r="I247" s="74">
        <f>I248+I249+I250</f>
        <v>0</v>
      </c>
      <c r="J247" s="74">
        <f t="shared" si="36"/>
        <v>19970.5</v>
      </c>
      <c r="K247" s="74">
        <f>K248+K249+K250</f>
        <v>0</v>
      </c>
      <c r="L247" s="74">
        <f t="shared" si="39"/>
        <v>19970.5</v>
      </c>
      <c r="M247" s="74">
        <f>M248+M249+M250</f>
        <v>0</v>
      </c>
      <c r="N247" s="74">
        <f t="shared" si="40"/>
        <v>19970.5</v>
      </c>
      <c r="O247" s="74">
        <f>O248+O249+O250</f>
        <v>0</v>
      </c>
      <c r="P247" s="74">
        <f t="shared" si="41"/>
        <v>19970.5</v>
      </c>
      <c r="Q247" s="74">
        <f>Q248+Q249+Q250</f>
        <v>0</v>
      </c>
      <c r="R247" s="74">
        <f t="shared" si="42"/>
        <v>19970.5</v>
      </c>
    </row>
    <row r="248" spans="2:18" ht="109.5" customHeight="1" x14ac:dyDescent="0.4">
      <c r="B248" s="12"/>
      <c r="C248" s="7"/>
      <c r="D248" s="39" t="s">
        <v>74</v>
      </c>
      <c r="E248" s="79" t="s">
        <v>97</v>
      </c>
      <c r="F248" s="79">
        <v>100</v>
      </c>
      <c r="G248" s="40">
        <v>10</v>
      </c>
      <c r="H248" s="74">
        <v>18018</v>
      </c>
      <c r="I248" s="74"/>
      <c r="J248" s="74">
        <f t="shared" si="36"/>
        <v>18018</v>
      </c>
      <c r="K248" s="74"/>
      <c r="L248" s="74">
        <f t="shared" si="39"/>
        <v>18018</v>
      </c>
      <c r="M248" s="74"/>
      <c r="N248" s="74">
        <f t="shared" si="40"/>
        <v>18018</v>
      </c>
      <c r="O248" s="74"/>
      <c r="P248" s="74">
        <f t="shared" si="41"/>
        <v>18018</v>
      </c>
      <c r="Q248" s="74"/>
      <c r="R248" s="74">
        <f t="shared" si="42"/>
        <v>18018</v>
      </c>
    </row>
    <row r="249" spans="2:18" ht="64.5" customHeight="1" x14ac:dyDescent="0.4">
      <c r="B249" s="12"/>
      <c r="C249" s="7"/>
      <c r="D249" s="39" t="s">
        <v>14</v>
      </c>
      <c r="E249" s="79" t="s">
        <v>97</v>
      </c>
      <c r="F249" s="79">
        <v>200</v>
      </c>
      <c r="G249" s="40">
        <v>10</v>
      </c>
      <c r="H249" s="74">
        <v>1919.9</v>
      </c>
      <c r="I249" s="74"/>
      <c r="J249" s="74">
        <f t="shared" si="36"/>
        <v>1919.9</v>
      </c>
      <c r="K249" s="74"/>
      <c r="L249" s="74">
        <f t="shared" si="39"/>
        <v>1919.9</v>
      </c>
      <c r="M249" s="74"/>
      <c r="N249" s="74">
        <f t="shared" si="40"/>
        <v>1919.9</v>
      </c>
      <c r="O249" s="74"/>
      <c r="P249" s="74">
        <f t="shared" si="41"/>
        <v>1919.9</v>
      </c>
      <c r="Q249" s="74"/>
      <c r="R249" s="74">
        <f t="shared" si="42"/>
        <v>1919.9</v>
      </c>
    </row>
    <row r="250" spans="2:18" ht="23.25" customHeight="1" x14ac:dyDescent="0.4">
      <c r="B250" s="12"/>
      <c r="C250" s="7"/>
      <c r="D250" s="39" t="s">
        <v>18</v>
      </c>
      <c r="E250" s="79" t="s">
        <v>97</v>
      </c>
      <c r="F250" s="79">
        <v>800</v>
      </c>
      <c r="G250" s="40">
        <v>10</v>
      </c>
      <c r="H250" s="74">
        <v>32.6</v>
      </c>
      <c r="I250" s="74"/>
      <c r="J250" s="74">
        <f t="shared" si="36"/>
        <v>32.6</v>
      </c>
      <c r="K250" s="74"/>
      <c r="L250" s="74">
        <f t="shared" si="39"/>
        <v>32.6</v>
      </c>
      <c r="M250" s="74"/>
      <c r="N250" s="74">
        <f t="shared" si="40"/>
        <v>32.6</v>
      </c>
      <c r="O250" s="74"/>
      <c r="P250" s="74">
        <f t="shared" si="41"/>
        <v>32.6</v>
      </c>
      <c r="Q250" s="74"/>
      <c r="R250" s="74">
        <f t="shared" si="42"/>
        <v>32.6</v>
      </c>
    </row>
    <row r="251" spans="2:18" ht="151.5" customHeight="1" x14ac:dyDescent="0.4">
      <c r="B251" s="12"/>
      <c r="C251" s="7"/>
      <c r="D251" s="39" t="s">
        <v>462</v>
      </c>
      <c r="E251" s="79" t="s">
        <v>98</v>
      </c>
      <c r="F251" s="79"/>
      <c r="G251" s="40"/>
      <c r="H251" s="74">
        <f>H252</f>
        <v>63</v>
      </c>
      <c r="I251" s="74">
        <f>I252</f>
        <v>0</v>
      </c>
      <c r="J251" s="74">
        <f t="shared" si="36"/>
        <v>63</v>
      </c>
      <c r="K251" s="74">
        <f>K252</f>
        <v>0</v>
      </c>
      <c r="L251" s="74">
        <f t="shared" si="39"/>
        <v>63</v>
      </c>
      <c r="M251" s="74">
        <f>M252</f>
        <v>0</v>
      </c>
      <c r="N251" s="74">
        <f t="shared" si="40"/>
        <v>63</v>
      </c>
      <c r="O251" s="74">
        <f>O252</f>
        <v>0</v>
      </c>
      <c r="P251" s="74">
        <f t="shared" si="41"/>
        <v>63</v>
      </c>
      <c r="Q251" s="74">
        <f>Q252</f>
        <v>0</v>
      </c>
      <c r="R251" s="74">
        <f t="shared" si="42"/>
        <v>63</v>
      </c>
    </row>
    <row r="252" spans="2:18" ht="47.25" customHeight="1" x14ac:dyDescent="0.4">
      <c r="B252" s="12"/>
      <c r="C252" s="7"/>
      <c r="D252" s="39" t="s">
        <v>14</v>
      </c>
      <c r="E252" s="79" t="s">
        <v>98</v>
      </c>
      <c r="F252" s="79">
        <v>200</v>
      </c>
      <c r="G252" s="40">
        <v>9</v>
      </c>
      <c r="H252" s="74">
        <v>63</v>
      </c>
      <c r="I252" s="74"/>
      <c r="J252" s="74">
        <f t="shared" si="36"/>
        <v>63</v>
      </c>
      <c r="K252" s="74"/>
      <c r="L252" s="74">
        <f t="shared" si="39"/>
        <v>63</v>
      </c>
      <c r="M252" s="74"/>
      <c r="N252" s="74">
        <f t="shared" si="40"/>
        <v>63</v>
      </c>
      <c r="O252" s="74"/>
      <c r="P252" s="74">
        <f t="shared" si="41"/>
        <v>63</v>
      </c>
      <c r="Q252" s="74"/>
      <c r="R252" s="74">
        <f t="shared" si="42"/>
        <v>63</v>
      </c>
    </row>
    <row r="253" spans="2:18" ht="81" customHeight="1" x14ac:dyDescent="0.4">
      <c r="B253" s="12"/>
      <c r="C253" s="7"/>
      <c r="D253" s="39" t="s">
        <v>278</v>
      </c>
      <c r="E253" s="79" t="s">
        <v>99</v>
      </c>
      <c r="F253" s="79"/>
      <c r="G253" s="40"/>
      <c r="H253" s="74">
        <f>H254</f>
        <v>264.39999999999998</v>
      </c>
      <c r="I253" s="74">
        <f>I254</f>
        <v>0</v>
      </c>
      <c r="J253" s="74">
        <f t="shared" si="36"/>
        <v>264.39999999999998</v>
      </c>
      <c r="K253" s="74">
        <f>K254</f>
        <v>0</v>
      </c>
      <c r="L253" s="74">
        <f t="shared" si="39"/>
        <v>264.39999999999998</v>
      </c>
      <c r="M253" s="74">
        <f>M254</f>
        <v>0</v>
      </c>
      <c r="N253" s="74">
        <f t="shared" si="40"/>
        <v>264.39999999999998</v>
      </c>
      <c r="O253" s="74">
        <f>O254</f>
        <v>0</v>
      </c>
      <c r="P253" s="74">
        <f t="shared" si="41"/>
        <v>264.39999999999998</v>
      </c>
      <c r="Q253" s="74">
        <f>Q254</f>
        <v>0</v>
      </c>
      <c r="R253" s="74">
        <f t="shared" si="42"/>
        <v>264.39999999999998</v>
      </c>
    </row>
    <row r="254" spans="2:18" ht="42" x14ac:dyDescent="0.4">
      <c r="B254" s="12"/>
      <c r="C254" s="7"/>
      <c r="D254" s="77" t="s">
        <v>100</v>
      </c>
      <c r="E254" s="80" t="s">
        <v>101</v>
      </c>
      <c r="F254" s="80"/>
      <c r="G254" s="40"/>
      <c r="H254" s="74">
        <f>H255+H256+H257+H258</f>
        <v>264.39999999999998</v>
      </c>
      <c r="I254" s="74">
        <f>I255+I256+I257+I258</f>
        <v>0</v>
      </c>
      <c r="J254" s="74">
        <f t="shared" si="36"/>
        <v>264.39999999999998</v>
      </c>
      <c r="K254" s="74">
        <f>K255+K256+K257+K258</f>
        <v>0</v>
      </c>
      <c r="L254" s="74">
        <f t="shared" si="39"/>
        <v>264.39999999999998</v>
      </c>
      <c r="M254" s="74">
        <f>M255+M256+M257+M258</f>
        <v>0</v>
      </c>
      <c r="N254" s="74">
        <f t="shared" si="40"/>
        <v>264.39999999999998</v>
      </c>
      <c r="O254" s="74">
        <f>O255+O256+O257+O258</f>
        <v>0</v>
      </c>
      <c r="P254" s="74">
        <f t="shared" si="41"/>
        <v>264.39999999999998</v>
      </c>
      <c r="Q254" s="74">
        <f>Q255+Q256+Q257+Q258</f>
        <v>0</v>
      </c>
      <c r="R254" s="74">
        <f t="shared" si="42"/>
        <v>264.39999999999998</v>
      </c>
    </row>
    <row r="255" spans="2:18" ht="21" x14ac:dyDescent="0.4">
      <c r="B255" s="12"/>
      <c r="C255" s="22"/>
      <c r="D255" s="151" t="s">
        <v>14</v>
      </c>
      <c r="E255" s="143" t="s">
        <v>101</v>
      </c>
      <c r="F255" s="143">
        <v>200</v>
      </c>
      <c r="G255" s="24">
        <v>14</v>
      </c>
      <c r="H255" s="74">
        <v>80</v>
      </c>
      <c r="I255" s="74"/>
      <c r="J255" s="74">
        <f t="shared" si="36"/>
        <v>80</v>
      </c>
      <c r="K255" s="74"/>
      <c r="L255" s="74">
        <f t="shared" si="39"/>
        <v>80</v>
      </c>
      <c r="M255" s="74"/>
      <c r="N255" s="74">
        <f t="shared" si="40"/>
        <v>80</v>
      </c>
      <c r="O255" s="74"/>
      <c r="P255" s="74">
        <f t="shared" si="41"/>
        <v>80</v>
      </c>
      <c r="Q255" s="74"/>
      <c r="R255" s="74">
        <f t="shared" si="42"/>
        <v>80</v>
      </c>
    </row>
    <row r="256" spans="2:18" ht="21" x14ac:dyDescent="0.4">
      <c r="B256" s="12"/>
      <c r="C256" s="22"/>
      <c r="D256" s="152"/>
      <c r="E256" s="144"/>
      <c r="F256" s="144"/>
      <c r="G256" s="24">
        <v>7</v>
      </c>
      <c r="H256" s="74">
        <v>57.4</v>
      </c>
      <c r="I256" s="74"/>
      <c r="J256" s="74">
        <f t="shared" si="36"/>
        <v>57.4</v>
      </c>
      <c r="K256" s="74"/>
      <c r="L256" s="74">
        <f t="shared" si="39"/>
        <v>57.4</v>
      </c>
      <c r="M256" s="74"/>
      <c r="N256" s="74">
        <f t="shared" si="40"/>
        <v>57.4</v>
      </c>
      <c r="O256" s="74"/>
      <c r="P256" s="74">
        <f t="shared" si="41"/>
        <v>57.4</v>
      </c>
      <c r="Q256" s="74"/>
      <c r="R256" s="74">
        <f t="shared" si="42"/>
        <v>57.4</v>
      </c>
    </row>
    <row r="257" spans="2:18" ht="20.25" customHeight="1" x14ac:dyDescent="0.4">
      <c r="B257" s="12"/>
      <c r="C257" s="59"/>
      <c r="D257" s="77" t="s">
        <v>15</v>
      </c>
      <c r="E257" s="80" t="s">
        <v>101</v>
      </c>
      <c r="F257" s="80">
        <v>300</v>
      </c>
      <c r="G257" s="26">
        <v>7</v>
      </c>
      <c r="H257" s="74">
        <v>57</v>
      </c>
      <c r="I257" s="74"/>
      <c r="J257" s="74">
        <f t="shared" si="36"/>
        <v>57</v>
      </c>
      <c r="K257" s="74"/>
      <c r="L257" s="74">
        <f t="shared" si="39"/>
        <v>57</v>
      </c>
      <c r="M257" s="74"/>
      <c r="N257" s="74">
        <f t="shared" si="40"/>
        <v>57</v>
      </c>
      <c r="O257" s="74"/>
      <c r="P257" s="74">
        <f t="shared" si="41"/>
        <v>57</v>
      </c>
      <c r="Q257" s="74"/>
      <c r="R257" s="74">
        <f t="shared" si="42"/>
        <v>57</v>
      </c>
    </row>
    <row r="258" spans="2:18" ht="47.4" customHeight="1" x14ac:dyDescent="0.4">
      <c r="B258" s="12"/>
      <c r="C258" s="81"/>
      <c r="D258" s="77" t="s">
        <v>9</v>
      </c>
      <c r="E258" s="80" t="s">
        <v>101</v>
      </c>
      <c r="F258" s="44">
        <v>600</v>
      </c>
      <c r="G258" s="24">
        <v>9</v>
      </c>
      <c r="H258" s="74">
        <v>70</v>
      </c>
      <c r="I258" s="74"/>
      <c r="J258" s="74">
        <f t="shared" si="36"/>
        <v>70</v>
      </c>
      <c r="K258" s="74"/>
      <c r="L258" s="74">
        <f t="shared" si="39"/>
        <v>70</v>
      </c>
      <c r="M258" s="74"/>
      <c r="N258" s="74">
        <f t="shared" si="40"/>
        <v>70</v>
      </c>
      <c r="O258" s="74"/>
      <c r="P258" s="74">
        <f t="shared" si="41"/>
        <v>70</v>
      </c>
      <c r="Q258" s="74"/>
      <c r="R258" s="74">
        <f t="shared" si="42"/>
        <v>70</v>
      </c>
    </row>
    <row r="259" spans="2:18" s="49" customFormat="1" ht="44.25" customHeight="1" x14ac:dyDescent="0.4">
      <c r="B259" s="50"/>
      <c r="C259" s="81"/>
      <c r="D259" s="85" t="s">
        <v>400</v>
      </c>
      <c r="E259" s="28" t="s">
        <v>402</v>
      </c>
      <c r="F259" s="28"/>
      <c r="G259" s="24"/>
      <c r="H259" s="74">
        <f t="shared" ref="H259:Q260" si="43">H260</f>
        <v>66.8</v>
      </c>
      <c r="I259" s="74">
        <f t="shared" si="43"/>
        <v>0</v>
      </c>
      <c r="J259" s="74">
        <f t="shared" ref="J259:J332" si="44">H259+I259</f>
        <v>66.8</v>
      </c>
      <c r="K259" s="74">
        <f t="shared" si="43"/>
        <v>16.7</v>
      </c>
      <c r="L259" s="74">
        <f t="shared" si="39"/>
        <v>83.5</v>
      </c>
      <c r="M259" s="74">
        <f t="shared" si="43"/>
        <v>0</v>
      </c>
      <c r="N259" s="74">
        <f t="shared" si="40"/>
        <v>83.5</v>
      </c>
      <c r="O259" s="74">
        <f t="shared" si="43"/>
        <v>0</v>
      </c>
      <c r="P259" s="74">
        <f t="shared" si="41"/>
        <v>83.5</v>
      </c>
      <c r="Q259" s="74">
        <f t="shared" si="43"/>
        <v>0</v>
      </c>
      <c r="R259" s="74">
        <f t="shared" si="42"/>
        <v>83.5</v>
      </c>
    </row>
    <row r="260" spans="2:18" s="49" customFormat="1" ht="45" customHeight="1" x14ac:dyDescent="0.4">
      <c r="B260" s="50"/>
      <c r="C260" s="81"/>
      <c r="D260" s="85" t="s">
        <v>401</v>
      </c>
      <c r="E260" s="28" t="s">
        <v>403</v>
      </c>
      <c r="F260" s="28"/>
      <c r="G260" s="24"/>
      <c r="H260" s="74">
        <f t="shared" si="43"/>
        <v>66.8</v>
      </c>
      <c r="I260" s="74">
        <f t="shared" si="43"/>
        <v>0</v>
      </c>
      <c r="J260" s="74">
        <f t="shared" si="44"/>
        <v>66.8</v>
      </c>
      <c r="K260" s="74">
        <f t="shared" si="43"/>
        <v>16.7</v>
      </c>
      <c r="L260" s="74">
        <f t="shared" si="39"/>
        <v>83.5</v>
      </c>
      <c r="M260" s="74">
        <f t="shared" si="43"/>
        <v>0</v>
      </c>
      <c r="N260" s="74">
        <f t="shared" si="40"/>
        <v>83.5</v>
      </c>
      <c r="O260" s="74">
        <f t="shared" si="43"/>
        <v>0</v>
      </c>
      <c r="P260" s="74">
        <f t="shared" si="41"/>
        <v>83.5</v>
      </c>
      <c r="Q260" s="74">
        <f t="shared" si="43"/>
        <v>0</v>
      </c>
      <c r="R260" s="74">
        <f t="shared" si="42"/>
        <v>83.5</v>
      </c>
    </row>
    <row r="261" spans="2:18" s="49" customFormat="1" ht="43.5" customHeight="1" x14ac:dyDescent="0.4">
      <c r="B261" s="50"/>
      <c r="C261" s="81"/>
      <c r="D261" s="85" t="s">
        <v>14</v>
      </c>
      <c r="E261" s="28" t="s">
        <v>403</v>
      </c>
      <c r="F261" s="28" t="s">
        <v>284</v>
      </c>
      <c r="G261" s="24"/>
      <c r="H261" s="74">
        <v>66.8</v>
      </c>
      <c r="I261" s="74"/>
      <c r="J261" s="74">
        <f t="shared" si="44"/>
        <v>66.8</v>
      </c>
      <c r="K261" s="74">
        <v>16.7</v>
      </c>
      <c r="L261" s="74">
        <f t="shared" si="39"/>
        <v>83.5</v>
      </c>
      <c r="M261" s="74"/>
      <c r="N261" s="74">
        <f t="shared" si="40"/>
        <v>83.5</v>
      </c>
      <c r="O261" s="74"/>
      <c r="P261" s="74">
        <f t="shared" si="41"/>
        <v>83.5</v>
      </c>
      <c r="Q261" s="74"/>
      <c r="R261" s="74">
        <f t="shared" si="42"/>
        <v>83.5</v>
      </c>
    </row>
    <row r="262" spans="2:18" ht="42" x14ac:dyDescent="0.4">
      <c r="B262" s="12"/>
      <c r="C262" s="7"/>
      <c r="D262" s="39" t="s">
        <v>280</v>
      </c>
      <c r="E262" s="79" t="s">
        <v>281</v>
      </c>
      <c r="F262" s="79"/>
      <c r="G262" s="40"/>
      <c r="H262" s="74">
        <f t="shared" ref="H262:Q263" si="45">H263</f>
        <v>16</v>
      </c>
      <c r="I262" s="74">
        <f t="shared" si="45"/>
        <v>0</v>
      </c>
      <c r="J262" s="74">
        <f t="shared" si="44"/>
        <v>16</v>
      </c>
      <c r="K262" s="74">
        <f t="shared" si="45"/>
        <v>0</v>
      </c>
      <c r="L262" s="74">
        <f t="shared" si="39"/>
        <v>16</v>
      </c>
      <c r="M262" s="74">
        <f t="shared" si="45"/>
        <v>0</v>
      </c>
      <c r="N262" s="74">
        <f t="shared" si="40"/>
        <v>16</v>
      </c>
      <c r="O262" s="74">
        <f t="shared" si="45"/>
        <v>0</v>
      </c>
      <c r="P262" s="74">
        <f t="shared" si="41"/>
        <v>16</v>
      </c>
      <c r="Q262" s="74">
        <f t="shared" si="45"/>
        <v>0</v>
      </c>
      <c r="R262" s="74">
        <f t="shared" si="42"/>
        <v>16</v>
      </c>
    </row>
    <row r="263" spans="2:18" ht="21" x14ac:dyDescent="0.4">
      <c r="B263" s="12"/>
      <c r="C263" s="7"/>
      <c r="D263" s="39" t="s">
        <v>282</v>
      </c>
      <c r="E263" s="79" t="s">
        <v>283</v>
      </c>
      <c r="F263" s="79"/>
      <c r="G263" s="40"/>
      <c r="H263" s="74">
        <f t="shared" si="45"/>
        <v>16</v>
      </c>
      <c r="I263" s="74">
        <f t="shared" si="45"/>
        <v>0</v>
      </c>
      <c r="J263" s="74">
        <f t="shared" si="44"/>
        <v>16</v>
      </c>
      <c r="K263" s="74">
        <f t="shared" si="45"/>
        <v>0</v>
      </c>
      <c r="L263" s="74">
        <f t="shared" si="39"/>
        <v>16</v>
      </c>
      <c r="M263" s="74">
        <f t="shared" si="45"/>
        <v>0</v>
      </c>
      <c r="N263" s="74">
        <f t="shared" si="40"/>
        <v>16</v>
      </c>
      <c r="O263" s="74">
        <f t="shared" si="45"/>
        <v>0</v>
      </c>
      <c r="P263" s="74">
        <f t="shared" si="41"/>
        <v>16</v>
      </c>
      <c r="Q263" s="74">
        <f t="shared" si="45"/>
        <v>0</v>
      </c>
      <c r="R263" s="74">
        <f t="shared" si="42"/>
        <v>16</v>
      </c>
    </row>
    <row r="264" spans="2:18" ht="42" x14ac:dyDescent="0.4">
      <c r="B264" s="12"/>
      <c r="C264" s="7"/>
      <c r="D264" s="39" t="s">
        <v>14</v>
      </c>
      <c r="E264" s="79" t="s">
        <v>283</v>
      </c>
      <c r="F264" s="79">
        <v>200</v>
      </c>
      <c r="G264" s="40">
        <v>14</v>
      </c>
      <c r="H264" s="74">
        <v>16</v>
      </c>
      <c r="I264" s="74"/>
      <c r="J264" s="74">
        <f t="shared" si="44"/>
        <v>16</v>
      </c>
      <c r="K264" s="74"/>
      <c r="L264" s="74">
        <f t="shared" si="39"/>
        <v>16</v>
      </c>
      <c r="M264" s="74"/>
      <c r="N264" s="74">
        <f t="shared" si="40"/>
        <v>16</v>
      </c>
      <c r="O264" s="74"/>
      <c r="P264" s="74">
        <f t="shared" si="41"/>
        <v>16</v>
      </c>
      <c r="Q264" s="74"/>
      <c r="R264" s="74">
        <f t="shared" si="42"/>
        <v>16</v>
      </c>
    </row>
    <row r="265" spans="2:18" ht="64.5" customHeight="1" x14ac:dyDescent="0.4">
      <c r="B265" s="12"/>
      <c r="C265" s="7"/>
      <c r="D265" s="39" t="s">
        <v>300</v>
      </c>
      <c r="E265" s="65" t="s">
        <v>304</v>
      </c>
      <c r="F265" s="65"/>
      <c r="G265" s="40"/>
      <c r="H265" s="74">
        <f>H266+H271+H276</f>
        <v>54679.399999999994</v>
      </c>
      <c r="I265" s="74">
        <f>I266+I271+I276</f>
        <v>0</v>
      </c>
      <c r="J265" s="74">
        <f t="shared" si="44"/>
        <v>54679.399999999994</v>
      </c>
      <c r="K265" s="74">
        <f>K266+K271+K276</f>
        <v>-4800</v>
      </c>
      <c r="L265" s="74">
        <f t="shared" si="39"/>
        <v>49879.399999999994</v>
      </c>
      <c r="M265" s="74">
        <f>M266+M271+M276</f>
        <v>0</v>
      </c>
      <c r="N265" s="74">
        <f t="shared" si="40"/>
        <v>49879.399999999994</v>
      </c>
      <c r="O265" s="74">
        <f>O266+O271+O276</f>
        <v>0</v>
      </c>
      <c r="P265" s="74">
        <f t="shared" si="41"/>
        <v>49879.399999999994</v>
      </c>
      <c r="Q265" s="74">
        <f>Q266+Q271+Q276</f>
        <v>0</v>
      </c>
      <c r="R265" s="74">
        <f t="shared" si="42"/>
        <v>49879.399999999994</v>
      </c>
    </row>
    <row r="266" spans="2:18" ht="39.75" customHeight="1" x14ac:dyDescent="0.4">
      <c r="B266" s="12"/>
      <c r="C266" s="7"/>
      <c r="D266" s="39" t="s">
        <v>301</v>
      </c>
      <c r="E266" s="65" t="s">
        <v>305</v>
      </c>
      <c r="F266" s="65"/>
      <c r="G266" s="40"/>
      <c r="H266" s="74">
        <f>H267+H269</f>
        <v>42931.199999999997</v>
      </c>
      <c r="I266" s="74">
        <f>I267+I269</f>
        <v>0</v>
      </c>
      <c r="J266" s="74">
        <f t="shared" si="44"/>
        <v>42931.199999999997</v>
      </c>
      <c r="K266" s="74">
        <f>K267+K269</f>
        <v>-4800</v>
      </c>
      <c r="L266" s="74">
        <f t="shared" si="39"/>
        <v>38131.199999999997</v>
      </c>
      <c r="M266" s="74">
        <f>M267+M269</f>
        <v>0</v>
      </c>
      <c r="N266" s="74">
        <f t="shared" si="40"/>
        <v>38131.199999999997</v>
      </c>
      <c r="O266" s="74">
        <f>O267+O269</f>
        <v>0</v>
      </c>
      <c r="P266" s="74">
        <f t="shared" si="41"/>
        <v>38131.199999999997</v>
      </c>
      <c r="Q266" s="74">
        <f>Q267+Q269</f>
        <v>0</v>
      </c>
      <c r="R266" s="74">
        <f t="shared" si="42"/>
        <v>38131.199999999997</v>
      </c>
    </row>
    <row r="267" spans="2:18" ht="29.25" customHeight="1" x14ac:dyDescent="0.4">
      <c r="B267" s="12"/>
      <c r="C267" s="7"/>
      <c r="D267" s="21" t="s">
        <v>302</v>
      </c>
      <c r="E267" s="65" t="s">
        <v>306</v>
      </c>
      <c r="F267" s="65"/>
      <c r="G267" s="40"/>
      <c r="H267" s="74">
        <f>H268</f>
        <v>22807.200000000001</v>
      </c>
      <c r="I267" s="74">
        <f>I268</f>
        <v>0</v>
      </c>
      <c r="J267" s="74">
        <f t="shared" si="44"/>
        <v>22807.200000000001</v>
      </c>
      <c r="K267" s="74">
        <f>K268</f>
        <v>-2550</v>
      </c>
      <c r="L267" s="74">
        <f t="shared" si="39"/>
        <v>20257.2</v>
      </c>
      <c r="M267" s="74">
        <f>M268</f>
        <v>0</v>
      </c>
      <c r="N267" s="74">
        <f t="shared" si="40"/>
        <v>20257.2</v>
      </c>
      <c r="O267" s="74">
        <f>O268</f>
        <v>0</v>
      </c>
      <c r="P267" s="74">
        <f t="shared" si="41"/>
        <v>20257.2</v>
      </c>
      <c r="Q267" s="74">
        <f>Q268</f>
        <v>0</v>
      </c>
      <c r="R267" s="74">
        <f t="shared" si="42"/>
        <v>20257.2</v>
      </c>
    </row>
    <row r="268" spans="2:18" ht="44.25" customHeight="1" x14ac:dyDescent="0.4">
      <c r="B268" s="12"/>
      <c r="C268" s="7"/>
      <c r="D268" s="21" t="s">
        <v>20</v>
      </c>
      <c r="E268" s="65" t="s">
        <v>306</v>
      </c>
      <c r="F268" s="65" t="s">
        <v>285</v>
      </c>
      <c r="G268" s="40">
        <v>1</v>
      </c>
      <c r="H268" s="74">
        <v>22807.200000000001</v>
      </c>
      <c r="I268" s="74"/>
      <c r="J268" s="74">
        <f t="shared" si="44"/>
        <v>22807.200000000001</v>
      </c>
      <c r="K268" s="74">
        <v>-2550</v>
      </c>
      <c r="L268" s="74">
        <f t="shared" si="39"/>
        <v>20257.2</v>
      </c>
      <c r="M268" s="74"/>
      <c r="N268" s="74">
        <f t="shared" si="40"/>
        <v>20257.2</v>
      </c>
      <c r="O268" s="74"/>
      <c r="P268" s="74">
        <f t="shared" si="41"/>
        <v>20257.2</v>
      </c>
      <c r="Q268" s="74"/>
      <c r="R268" s="74">
        <f t="shared" si="42"/>
        <v>20257.2</v>
      </c>
    </row>
    <row r="269" spans="2:18" ht="26.25" customHeight="1" x14ac:dyDescent="0.4">
      <c r="B269" s="12"/>
      <c r="C269" s="7"/>
      <c r="D269" s="21" t="s">
        <v>19</v>
      </c>
      <c r="E269" s="65" t="s">
        <v>303</v>
      </c>
      <c r="F269" s="65"/>
      <c r="G269" s="40"/>
      <c r="H269" s="74">
        <f>H270</f>
        <v>20124</v>
      </c>
      <c r="I269" s="74">
        <f>I270</f>
        <v>0</v>
      </c>
      <c r="J269" s="74">
        <f t="shared" si="44"/>
        <v>20124</v>
      </c>
      <c r="K269" s="74">
        <f>K270</f>
        <v>-2250</v>
      </c>
      <c r="L269" s="74">
        <f t="shared" si="39"/>
        <v>17874</v>
      </c>
      <c r="M269" s="74">
        <f>M270</f>
        <v>0</v>
      </c>
      <c r="N269" s="74">
        <f t="shared" si="40"/>
        <v>17874</v>
      </c>
      <c r="O269" s="74">
        <f>O270</f>
        <v>0</v>
      </c>
      <c r="P269" s="74">
        <f t="shared" si="41"/>
        <v>17874</v>
      </c>
      <c r="Q269" s="74">
        <f>Q270</f>
        <v>0</v>
      </c>
      <c r="R269" s="74">
        <f t="shared" si="42"/>
        <v>17874</v>
      </c>
    </row>
    <row r="270" spans="2:18" ht="45" customHeight="1" x14ac:dyDescent="0.4">
      <c r="B270" s="12"/>
      <c r="C270" s="7"/>
      <c r="D270" s="21" t="s">
        <v>20</v>
      </c>
      <c r="E270" s="65" t="s">
        <v>303</v>
      </c>
      <c r="F270" s="65" t="s">
        <v>285</v>
      </c>
      <c r="G270" s="40">
        <v>2</v>
      </c>
      <c r="H270" s="74">
        <v>20124</v>
      </c>
      <c r="I270" s="74"/>
      <c r="J270" s="74">
        <f t="shared" si="44"/>
        <v>20124</v>
      </c>
      <c r="K270" s="74">
        <v>-2250</v>
      </c>
      <c r="L270" s="74">
        <f t="shared" si="39"/>
        <v>17874</v>
      </c>
      <c r="M270" s="74"/>
      <c r="N270" s="74">
        <f t="shared" si="40"/>
        <v>17874</v>
      </c>
      <c r="O270" s="74"/>
      <c r="P270" s="74">
        <f t="shared" si="41"/>
        <v>17874</v>
      </c>
      <c r="Q270" s="74"/>
      <c r="R270" s="74">
        <f t="shared" si="42"/>
        <v>17874</v>
      </c>
    </row>
    <row r="271" spans="2:18" s="49" customFormat="1" ht="45" customHeight="1" x14ac:dyDescent="0.4">
      <c r="B271" s="50"/>
      <c r="C271" s="7"/>
      <c r="D271" s="21" t="s">
        <v>324</v>
      </c>
      <c r="E271" s="65" t="s">
        <v>325</v>
      </c>
      <c r="F271" s="65"/>
      <c r="G271" s="40"/>
      <c r="H271" s="74">
        <f>H272+H274</f>
        <v>11661.199999999999</v>
      </c>
      <c r="I271" s="74">
        <f>I272+I274</f>
        <v>0</v>
      </c>
      <c r="J271" s="74">
        <f t="shared" si="44"/>
        <v>11661.199999999999</v>
      </c>
      <c r="K271" s="74">
        <f>K272+K274</f>
        <v>0</v>
      </c>
      <c r="L271" s="74">
        <f t="shared" si="39"/>
        <v>11661.199999999999</v>
      </c>
      <c r="M271" s="74">
        <f>M272+M274</f>
        <v>0</v>
      </c>
      <c r="N271" s="74">
        <f t="shared" si="40"/>
        <v>11661.199999999999</v>
      </c>
      <c r="O271" s="74">
        <f>O272+O274</f>
        <v>0</v>
      </c>
      <c r="P271" s="74">
        <f t="shared" si="41"/>
        <v>11661.199999999999</v>
      </c>
      <c r="Q271" s="74">
        <f>Q272+Q274</f>
        <v>0</v>
      </c>
      <c r="R271" s="74">
        <f t="shared" si="42"/>
        <v>11661.199999999999</v>
      </c>
    </row>
    <row r="272" spans="2:18" s="49" customFormat="1" ht="71.400000000000006" customHeight="1" x14ac:dyDescent="0.4">
      <c r="B272" s="50"/>
      <c r="C272" s="7"/>
      <c r="D272" s="21" t="s">
        <v>569</v>
      </c>
      <c r="E272" s="65" t="s">
        <v>326</v>
      </c>
      <c r="F272" s="65"/>
      <c r="G272" s="40"/>
      <c r="H272" s="74">
        <f>H273</f>
        <v>10121.4</v>
      </c>
      <c r="I272" s="74">
        <f>I273</f>
        <v>0</v>
      </c>
      <c r="J272" s="74">
        <f t="shared" si="44"/>
        <v>10121.4</v>
      </c>
      <c r="K272" s="74">
        <f>K273</f>
        <v>0</v>
      </c>
      <c r="L272" s="74">
        <f t="shared" si="39"/>
        <v>10121.4</v>
      </c>
      <c r="M272" s="74">
        <f>M273</f>
        <v>0</v>
      </c>
      <c r="N272" s="74">
        <f t="shared" si="40"/>
        <v>10121.4</v>
      </c>
      <c r="O272" s="74">
        <f>O273</f>
        <v>0</v>
      </c>
      <c r="P272" s="74">
        <f t="shared" si="41"/>
        <v>10121.4</v>
      </c>
      <c r="Q272" s="74">
        <f>Q273</f>
        <v>0</v>
      </c>
      <c r="R272" s="74">
        <f t="shared" si="42"/>
        <v>10121.4</v>
      </c>
    </row>
    <row r="273" spans="2:18" s="49" customFormat="1" ht="45" customHeight="1" x14ac:dyDescent="0.4">
      <c r="B273" s="50"/>
      <c r="C273" s="7"/>
      <c r="D273" s="21" t="s">
        <v>20</v>
      </c>
      <c r="E273" s="65" t="s">
        <v>326</v>
      </c>
      <c r="F273" s="65" t="s">
        <v>285</v>
      </c>
      <c r="G273" s="40"/>
      <c r="H273" s="74">
        <v>10121.4</v>
      </c>
      <c r="I273" s="74"/>
      <c r="J273" s="74">
        <f t="shared" si="44"/>
        <v>10121.4</v>
      </c>
      <c r="K273" s="74"/>
      <c r="L273" s="74">
        <f t="shared" si="39"/>
        <v>10121.4</v>
      </c>
      <c r="M273" s="74"/>
      <c r="N273" s="74">
        <f t="shared" si="40"/>
        <v>10121.4</v>
      </c>
      <c r="O273" s="74"/>
      <c r="P273" s="74">
        <f t="shared" si="41"/>
        <v>10121.4</v>
      </c>
      <c r="Q273" s="74"/>
      <c r="R273" s="74">
        <f t="shared" si="42"/>
        <v>10121.4</v>
      </c>
    </row>
    <row r="274" spans="2:18" s="49" customFormat="1" ht="75.599999999999994" customHeight="1" x14ac:dyDescent="0.4">
      <c r="B274" s="50"/>
      <c r="C274" s="7"/>
      <c r="D274" s="21" t="s">
        <v>570</v>
      </c>
      <c r="E274" s="65" t="s">
        <v>326</v>
      </c>
      <c r="F274" s="65"/>
      <c r="G274" s="40"/>
      <c r="H274" s="74">
        <f>H275</f>
        <v>1539.8</v>
      </c>
      <c r="I274" s="74">
        <f>I275</f>
        <v>0</v>
      </c>
      <c r="J274" s="74">
        <f t="shared" si="44"/>
        <v>1539.8</v>
      </c>
      <c r="K274" s="74">
        <f>K275</f>
        <v>0</v>
      </c>
      <c r="L274" s="74">
        <f t="shared" si="39"/>
        <v>1539.8</v>
      </c>
      <c r="M274" s="74">
        <f>M275</f>
        <v>0</v>
      </c>
      <c r="N274" s="74">
        <f t="shared" si="40"/>
        <v>1539.8</v>
      </c>
      <c r="O274" s="74">
        <f>O275</f>
        <v>0</v>
      </c>
      <c r="P274" s="74">
        <f t="shared" si="41"/>
        <v>1539.8</v>
      </c>
      <c r="Q274" s="74">
        <f>Q275</f>
        <v>0</v>
      </c>
      <c r="R274" s="74">
        <f t="shared" si="42"/>
        <v>1539.8</v>
      </c>
    </row>
    <row r="275" spans="2:18" s="49" customFormat="1" ht="48.6" customHeight="1" x14ac:dyDescent="0.4">
      <c r="B275" s="50"/>
      <c r="C275" s="7"/>
      <c r="D275" s="21" t="s">
        <v>20</v>
      </c>
      <c r="E275" s="65" t="s">
        <v>326</v>
      </c>
      <c r="F275" s="65" t="s">
        <v>285</v>
      </c>
      <c r="G275" s="40"/>
      <c r="H275" s="74">
        <v>1539.8</v>
      </c>
      <c r="I275" s="74"/>
      <c r="J275" s="74">
        <f t="shared" si="44"/>
        <v>1539.8</v>
      </c>
      <c r="K275" s="74"/>
      <c r="L275" s="74">
        <f t="shared" si="39"/>
        <v>1539.8</v>
      </c>
      <c r="M275" s="74"/>
      <c r="N275" s="74">
        <f t="shared" si="40"/>
        <v>1539.8</v>
      </c>
      <c r="O275" s="74"/>
      <c r="P275" s="74">
        <f t="shared" si="41"/>
        <v>1539.8</v>
      </c>
      <c r="Q275" s="74"/>
      <c r="R275" s="74">
        <f t="shared" si="42"/>
        <v>1539.8</v>
      </c>
    </row>
    <row r="276" spans="2:18" ht="72.599999999999994" customHeight="1" x14ac:dyDescent="0.4">
      <c r="B276" s="12"/>
      <c r="C276" s="7"/>
      <c r="D276" s="45" t="s">
        <v>312</v>
      </c>
      <c r="E276" s="65" t="s">
        <v>311</v>
      </c>
      <c r="F276" s="65"/>
      <c r="G276" s="40"/>
      <c r="H276" s="74">
        <f>H277+H279</f>
        <v>87</v>
      </c>
      <c r="I276" s="74">
        <f>I277+I279</f>
        <v>0</v>
      </c>
      <c r="J276" s="74">
        <f t="shared" si="44"/>
        <v>87</v>
      </c>
      <c r="K276" s="74">
        <f>K277+K279</f>
        <v>0</v>
      </c>
      <c r="L276" s="74">
        <f t="shared" si="39"/>
        <v>87</v>
      </c>
      <c r="M276" s="74">
        <f>M277+M279</f>
        <v>0</v>
      </c>
      <c r="N276" s="74">
        <f t="shared" si="40"/>
        <v>87</v>
      </c>
      <c r="O276" s="74">
        <f>O277+O279</f>
        <v>0</v>
      </c>
      <c r="P276" s="74">
        <f t="shared" si="41"/>
        <v>87</v>
      </c>
      <c r="Q276" s="74">
        <f>Q277+Q279</f>
        <v>0</v>
      </c>
      <c r="R276" s="74">
        <f t="shared" si="42"/>
        <v>87</v>
      </c>
    </row>
    <row r="277" spans="2:18" ht="23.4" customHeight="1" x14ac:dyDescent="0.4">
      <c r="B277" s="12"/>
      <c r="C277" s="7"/>
      <c r="D277" s="45" t="s">
        <v>308</v>
      </c>
      <c r="E277" s="65" t="s">
        <v>309</v>
      </c>
      <c r="F277" s="65"/>
      <c r="G277" s="40"/>
      <c r="H277" s="74">
        <f>H278</f>
        <v>43.5</v>
      </c>
      <c r="I277" s="74">
        <f>I278</f>
        <v>0</v>
      </c>
      <c r="J277" s="74">
        <f t="shared" si="44"/>
        <v>43.5</v>
      </c>
      <c r="K277" s="74">
        <f>K278</f>
        <v>0</v>
      </c>
      <c r="L277" s="74">
        <f t="shared" si="39"/>
        <v>43.5</v>
      </c>
      <c r="M277" s="74">
        <f>M278</f>
        <v>0</v>
      </c>
      <c r="N277" s="74">
        <f t="shared" si="40"/>
        <v>43.5</v>
      </c>
      <c r="O277" s="74">
        <f>O278</f>
        <v>0</v>
      </c>
      <c r="P277" s="74">
        <f t="shared" si="41"/>
        <v>43.5</v>
      </c>
      <c r="Q277" s="74">
        <f>Q278</f>
        <v>0</v>
      </c>
      <c r="R277" s="74">
        <f t="shared" si="42"/>
        <v>43.5</v>
      </c>
    </row>
    <row r="278" spans="2:18" ht="43.2" customHeight="1" x14ac:dyDescent="0.4">
      <c r="B278" s="12"/>
      <c r="C278" s="7"/>
      <c r="D278" s="45" t="s">
        <v>14</v>
      </c>
      <c r="E278" s="65" t="s">
        <v>309</v>
      </c>
      <c r="F278" s="65" t="s">
        <v>284</v>
      </c>
      <c r="G278" s="40">
        <v>14</v>
      </c>
      <c r="H278" s="74">
        <v>43.5</v>
      </c>
      <c r="I278" s="74"/>
      <c r="J278" s="74">
        <f t="shared" si="44"/>
        <v>43.5</v>
      </c>
      <c r="K278" s="74"/>
      <c r="L278" s="74">
        <f t="shared" si="39"/>
        <v>43.5</v>
      </c>
      <c r="M278" s="74"/>
      <c r="N278" s="74">
        <f t="shared" si="40"/>
        <v>43.5</v>
      </c>
      <c r="O278" s="74"/>
      <c r="P278" s="74">
        <f t="shared" si="41"/>
        <v>43.5</v>
      </c>
      <c r="Q278" s="74"/>
      <c r="R278" s="74">
        <f t="shared" si="42"/>
        <v>43.5</v>
      </c>
    </row>
    <row r="279" spans="2:18" ht="28.5" customHeight="1" x14ac:dyDescent="0.4">
      <c r="B279" s="12"/>
      <c r="C279" s="7"/>
      <c r="D279" s="45" t="s">
        <v>72</v>
      </c>
      <c r="E279" s="65" t="s">
        <v>307</v>
      </c>
      <c r="F279" s="65"/>
      <c r="G279" s="40"/>
      <c r="H279" s="74">
        <f>H280</f>
        <v>43.5</v>
      </c>
      <c r="I279" s="74">
        <f>I280</f>
        <v>0</v>
      </c>
      <c r="J279" s="74">
        <f t="shared" si="44"/>
        <v>43.5</v>
      </c>
      <c r="K279" s="74">
        <f>K280</f>
        <v>0</v>
      </c>
      <c r="L279" s="74">
        <f t="shared" si="39"/>
        <v>43.5</v>
      </c>
      <c r="M279" s="74">
        <f>M280</f>
        <v>0</v>
      </c>
      <c r="N279" s="74">
        <f t="shared" si="40"/>
        <v>43.5</v>
      </c>
      <c r="O279" s="74">
        <f>O280</f>
        <v>0</v>
      </c>
      <c r="P279" s="74">
        <f t="shared" si="41"/>
        <v>43.5</v>
      </c>
      <c r="Q279" s="74">
        <f>Q280</f>
        <v>0</v>
      </c>
      <c r="R279" s="74">
        <f t="shared" si="42"/>
        <v>43.5</v>
      </c>
    </row>
    <row r="280" spans="2:18" ht="41.4" customHeight="1" x14ac:dyDescent="0.4">
      <c r="B280" s="12"/>
      <c r="C280" s="7"/>
      <c r="D280" s="45" t="s">
        <v>14</v>
      </c>
      <c r="E280" s="65" t="s">
        <v>307</v>
      </c>
      <c r="F280" s="65" t="s">
        <v>284</v>
      </c>
      <c r="G280" s="40">
        <v>7</v>
      </c>
      <c r="H280" s="74">
        <v>43.5</v>
      </c>
      <c r="I280" s="74"/>
      <c r="J280" s="74">
        <f t="shared" si="44"/>
        <v>43.5</v>
      </c>
      <c r="K280" s="74"/>
      <c r="L280" s="74">
        <f t="shared" si="39"/>
        <v>43.5</v>
      </c>
      <c r="M280" s="74"/>
      <c r="N280" s="74">
        <f t="shared" si="40"/>
        <v>43.5</v>
      </c>
      <c r="O280" s="74"/>
      <c r="P280" s="74">
        <f t="shared" si="41"/>
        <v>43.5</v>
      </c>
      <c r="Q280" s="74"/>
      <c r="R280" s="74">
        <f t="shared" si="42"/>
        <v>43.5</v>
      </c>
    </row>
    <row r="281" spans="2:18" ht="49.2" customHeight="1" x14ac:dyDescent="0.4">
      <c r="B281" s="12"/>
      <c r="C281" s="13">
        <v>11</v>
      </c>
      <c r="D281" s="9" t="s">
        <v>272</v>
      </c>
      <c r="E281" s="41" t="s">
        <v>102</v>
      </c>
      <c r="F281" s="41"/>
      <c r="G281" s="15"/>
      <c r="H281" s="73">
        <f>H282+H286+H299+H312+H316</f>
        <v>77589</v>
      </c>
      <c r="I281" s="73">
        <f>I282+I286+I299+I312+I316</f>
        <v>-52.9</v>
      </c>
      <c r="J281" s="73">
        <f t="shared" si="44"/>
        <v>77536.100000000006</v>
      </c>
      <c r="K281" s="73">
        <f>K282+K286+K299+K312+K316</f>
        <v>0</v>
      </c>
      <c r="L281" s="73">
        <f t="shared" si="39"/>
        <v>77536.100000000006</v>
      </c>
      <c r="M281" s="73">
        <f>M282+M286+M299+M312+M316</f>
        <v>5100</v>
      </c>
      <c r="N281" s="73">
        <f t="shared" si="40"/>
        <v>82636.100000000006</v>
      </c>
      <c r="O281" s="73">
        <f>O282+O286+O299+O312+O316</f>
        <v>2817.2000000000003</v>
      </c>
      <c r="P281" s="73">
        <f t="shared" si="41"/>
        <v>85453.3</v>
      </c>
      <c r="Q281" s="73">
        <f>Q282+Q286+Q299+Q312+Q316</f>
        <v>966.3</v>
      </c>
      <c r="R281" s="73">
        <f t="shared" si="42"/>
        <v>86419.6</v>
      </c>
    </row>
    <row r="282" spans="2:18" ht="21" x14ac:dyDescent="0.4">
      <c r="B282" s="12"/>
      <c r="C282" s="7"/>
      <c r="D282" s="39" t="s">
        <v>274</v>
      </c>
      <c r="E282" s="79" t="s">
        <v>103</v>
      </c>
      <c r="F282" s="79"/>
      <c r="G282" s="40"/>
      <c r="H282" s="74">
        <f>H283</f>
        <v>1889.5</v>
      </c>
      <c r="I282" s="74">
        <f>I283</f>
        <v>0</v>
      </c>
      <c r="J282" s="74">
        <f t="shared" si="44"/>
        <v>1889.5</v>
      </c>
      <c r="K282" s="74">
        <f>K283</f>
        <v>0</v>
      </c>
      <c r="L282" s="74">
        <f t="shared" si="39"/>
        <v>1889.5</v>
      </c>
      <c r="M282" s="74">
        <f>M283</f>
        <v>0</v>
      </c>
      <c r="N282" s="74">
        <f t="shared" si="40"/>
        <v>1889.5</v>
      </c>
      <c r="O282" s="74">
        <f>O283</f>
        <v>0</v>
      </c>
      <c r="P282" s="74">
        <f t="shared" si="41"/>
        <v>1889.5</v>
      </c>
      <c r="Q282" s="74">
        <f>Q283</f>
        <v>0</v>
      </c>
      <c r="R282" s="74">
        <f t="shared" si="42"/>
        <v>1889.5</v>
      </c>
    </row>
    <row r="283" spans="2:18" ht="21" x14ac:dyDescent="0.4">
      <c r="B283" s="12"/>
      <c r="C283" s="7"/>
      <c r="D283" s="39" t="s">
        <v>273</v>
      </c>
      <c r="E283" s="79" t="s">
        <v>104</v>
      </c>
      <c r="F283" s="79"/>
      <c r="G283" s="40"/>
      <c r="H283" s="74">
        <f>H284+H285</f>
        <v>1889.5</v>
      </c>
      <c r="I283" s="74">
        <f>I284+I285</f>
        <v>0</v>
      </c>
      <c r="J283" s="74">
        <f t="shared" si="44"/>
        <v>1889.5</v>
      </c>
      <c r="K283" s="74">
        <f>K284+K285</f>
        <v>0</v>
      </c>
      <c r="L283" s="74">
        <f t="shared" si="39"/>
        <v>1889.5</v>
      </c>
      <c r="M283" s="74">
        <f>M284+M285</f>
        <v>0</v>
      </c>
      <c r="N283" s="74">
        <f t="shared" si="40"/>
        <v>1889.5</v>
      </c>
      <c r="O283" s="74">
        <f>O284+O285</f>
        <v>0</v>
      </c>
      <c r="P283" s="74">
        <f t="shared" si="41"/>
        <v>1889.5</v>
      </c>
      <c r="Q283" s="74">
        <f>Q284+Q285</f>
        <v>0</v>
      </c>
      <c r="R283" s="74">
        <f t="shared" si="42"/>
        <v>1889.5</v>
      </c>
    </row>
    <row r="284" spans="2:18" ht="90" customHeight="1" x14ac:dyDescent="0.4">
      <c r="B284" s="12"/>
      <c r="C284" s="7"/>
      <c r="D284" s="39" t="s">
        <v>74</v>
      </c>
      <c r="E284" s="79" t="s">
        <v>104</v>
      </c>
      <c r="F284" s="79">
        <v>100</v>
      </c>
      <c r="G284" s="40">
        <v>4</v>
      </c>
      <c r="H284" s="74">
        <v>1783.5</v>
      </c>
      <c r="I284" s="74"/>
      <c r="J284" s="74">
        <f t="shared" si="44"/>
        <v>1783.5</v>
      </c>
      <c r="K284" s="74"/>
      <c r="L284" s="74">
        <f t="shared" si="39"/>
        <v>1783.5</v>
      </c>
      <c r="M284" s="74"/>
      <c r="N284" s="74">
        <f t="shared" si="40"/>
        <v>1783.5</v>
      </c>
      <c r="O284" s="74"/>
      <c r="P284" s="74">
        <f t="shared" si="41"/>
        <v>1783.5</v>
      </c>
      <c r="Q284" s="74"/>
      <c r="R284" s="74">
        <f t="shared" si="42"/>
        <v>1783.5</v>
      </c>
    </row>
    <row r="285" spans="2:18" ht="41.4" customHeight="1" x14ac:dyDescent="0.4">
      <c r="B285" s="12"/>
      <c r="C285" s="7"/>
      <c r="D285" s="39" t="s">
        <v>14</v>
      </c>
      <c r="E285" s="79" t="s">
        <v>104</v>
      </c>
      <c r="F285" s="79">
        <v>200</v>
      </c>
      <c r="G285" s="40">
        <v>4</v>
      </c>
      <c r="H285" s="74">
        <v>106</v>
      </c>
      <c r="I285" s="74"/>
      <c r="J285" s="74">
        <f t="shared" si="44"/>
        <v>106</v>
      </c>
      <c r="K285" s="74"/>
      <c r="L285" s="74">
        <f t="shared" si="39"/>
        <v>106</v>
      </c>
      <c r="M285" s="74"/>
      <c r="N285" s="74">
        <f t="shared" si="40"/>
        <v>106</v>
      </c>
      <c r="O285" s="74"/>
      <c r="P285" s="74">
        <f t="shared" si="41"/>
        <v>106</v>
      </c>
      <c r="Q285" s="74"/>
      <c r="R285" s="74">
        <f t="shared" si="42"/>
        <v>106</v>
      </c>
    </row>
    <row r="286" spans="2:18" ht="43.2" customHeight="1" x14ac:dyDescent="0.4">
      <c r="B286" s="12"/>
      <c r="C286" s="7"/>
      <c r="D286" s="39" t="s">
        <v>275</v>
      </c>
      <c r="E286" s="79" t="s">
        <v>105</v>
      </c>
      <c r="F286" s="79"/>
      <c r="G286" s="40"/>
      <c r="H286" s="74">
        <f>H287+H291</f>
        <v>20624.600000000002</v>
      </c>
      <c r="I286" s="74">
        <f>I287+I291</f>
        <v>0</v>
      </c>
      <c r="J286" s="74">
        <f t="shared" si="44"/>
        <v>20624.600000000002</v>
      </c>
      <c r="K286" s="74">
        <f>K287+K291+K289</f>
        <v>0</v>
      </c>
      <c r="L286" s="74">
        <f t="shared" si="39"/>
        <v>20624.600000000002</v>
      </c>
      <c r="M286" s="74">
        <f>M287+M291+M289+M293+M295+M297</f>
        <v>5100</v>
      </c>
      <c r="N286" s="74">
        <f t="shared" si="40"/>
        <v>25724.600000000002</v>
      </c>
      <c r="O286" s="74">
        <f>O287+O291+O289+O293+O295+O297</f>
        <v>2091.4</v>
      </c>
      <c r="P286" s="74">
        <f t="shared" si="41"/>
        <v>27816.000000000004</v>
      </c>
      <c r="Q286" s="74">
        <f>Q287+Q291+Q289+Q293+Q295+Q297</f>
        <v>638.6</v>
      </c>
      <c r="R286" s="74">
        <f t="shared" si="42"/>
        <v>28454.600000000002</v>
      </c>
    </row>
    <row r="287" spans="2:18" ht="36.6" customHeight="1" x14ac:dyDescent="0.4">
      <c r="B287" s="12"/>
      <c r="C287" s="7"/>
      <c r="D287" s="39" t="s">
        <v>106</v>
      </c>
      <c r="E287" s="79" t="s">
        <v>107</v>
      </c>
      <c r="F287" s="79"/>
      <c r="G287" s="40"/>
      <c r="H287" s="74">
        <f>H288</f>
        <v>20481.2</v>
      </c>
      <c r="I287" s="74">
        <f>I288</f>
        <v>0</v>
      </c>
      <c r="J287" s="74">
        <f t="shared" si="44"/>
        <v>20481.2</v>
      </c>
      <c r="K287" s="74">
        <f>K288</f>
        <v>-191</v>
      </c>
      <c r="L287" s="74">
        <f t="shared" si="39"/>
        <v>20290.2</v>
      </c>
      <c r="M287" s="74">
        <f>M288</f>
        <v>0</v>
      </c>
      <c r="N287" s="74">
        <f t="shared" si="40"/>
        <v>20290.2</v>
      </c>
      <c r="O287" s="74">
        <f>O288</f>
        <v>2091.4</v>
      </c>
      <c r="P287" s="74">
        <f t="shared" si="41"/>
        <v>22381.600000000002</v>
      </c>
      <c r="Q287" s="74">
        <f>Q288</f>
        <v>638.6</v>
      </c>
      <c r="R287" s="74">
        <f t="shared" si="42"/>
        <v>23020.2</v>
      </c>
    </row>
    <row r="288" spans="2:18" ht="39.6" customHeight="1" x14ac:dyDescent="0.4">
      <c r="B288" s="12"/>
      <c r="C288" s="7"/>
      <c r="D288" s="39" t="s">
        <v>9</v>
      </c>
      <c r="E288" s="79" t="s">
        <v>107</v>
      </c>
      <c r="F288" s="79">
        <v>600</v>
      </c>
      <c r="G288" s="40">
        <v>3</v>
      </c>
      <c r="H288" s="74">
        <v>20481.2</v>
      </c>
      <c r="I288" s="74"/>
      <c r="J288" s="74">
        <f t="shared" si="44"/>
        <v>20481.2</v>
      </c>
      <c r="K288" s="74">
        <v>-191</v>
      </c>
      <c r="L288" s="74">
        <f t="shared" si="39"/>
        <v>20290.2</v>
      </c>
      <c r="M288" s="74"/>
      <c r="N288" s="74">
        <f t="shared" si="40"/>
        <v>20290.2</v>
      </c>
      <c r="O288" s="74">
        <v>2091.4</v>
      </c>
      <c r="P288" s="74">
        <f t="shared" si="41"/>
        <v>22381.600000000002</v>
      </c>
      <c r="Q288" s="74">
        <v>638.6</v>
      </c>
      <c r="R288" s="74">
        <f t="shared" si="42"/>
        <v>23020.2</v>
      </c>
    </row>
    <row r="289" spans="2:18" s="49" customFormat="1" ht="21" x14ac:dyDescent="0.4">
      <c r="B289" s="50"/>
      <c r="C289" s="7"/>
      <c r="D289" s="39" t="s">
        <v>533</v>
      </c>
      <c r="E289" s="121" t="s">
        <v>534</v>
      </c>
      <c r="F289" s="121"/>
      <c r="G289" s="40"/>
      <c r="H289" s="74"/>
      <c r="I289" s="74"/>
      <c r="J289" s="74"/>
      <c r="K289" s="74">
        <f>K290</f>
        <v>191</v>
      </c>
      <c r="L289" s="74">
        <f t="shared" si="39"/>
        <v>191</v>
      </c>
      <c r="M289" s="74">
        <f>M290</f>
        <v>0</v>
      </c>
      <c r="N289" s="74">
        <f t="shared" si="40"/>
        <v>191</v>
      </c>
      <c r="O289" s="74">
        <f>O290</f>
        <v>0</v>
      </c>
      <c r="P289" s="74">
        <f t="shared" si="41"/>
        <v>191</v>
      </c>
      <c r="Q289" s="74">
        <f>Q290</f>
        <v>0</v>
      </c>
      <c r="R289" s="74">
        <f t="shared" si="42"/>
        <v>191</v>
      </c>
    </row>
    <row r="290" spans="2:18" s="49" customFormat="1" ht="42" x14ac:dyDescent="0.4">
      <c r="B290" s="50"/>
      <c r="C290" s="7"/>
      <c r="D290" s="39" t="s">
        <v>20</v>
      </c>
      <c r="E290" s="121" t="s">
        <v>534</v>
      </c>
      <c r="F290" s="121" t="s">
        <v>285</v>
      </c>
      <c r="G290" s="40"/>
      <c r="H290" s="74"/>
      <c r="I290" s="74"/>
      <c r="J290" s="74"/>
      <c r="K290" s="74">
        <v>191</v>
      </c>
      <c r="L290" s="74">
        <f t="shared" si="39"/>
        <v>191</v>
      </c>
      <c r="M290" s="74"/>
      <c r="N290" s="74">
        <f t="shared" si="40"/>
        <v>191</v>
      </c>
      <c r="O290" s="74"/>
      <c r="P290" s="74">
        <f t="shared" si="41"/>
        <v>191</v>
      </c>
      <c r="Q290" s="74"/>
      <c r="R290" s="74">
        <f t="shared" si="42"/>
        <v>191</v>
      </c>
    </row>
    <row r="291" spans="2:18" ht="160.19999999999999" customHeight="1" x14ac:dyDescent="0.4">
      <c r="B291" s="12"/>
      <c r="C291" s="7"/>
      <c r="D291" s="5" t="s">
        <v>10</v>
      </c>
      <c r="E291" s="79" t="s">
        <v>108</v>
      </c>
      <c r="F291" s="79"/>
      <c r="G291" s="40"/>
      <c r="H291" s="74">
        <f>H292</f>
        <v>143.4</v>
      </c>
      <c r="I291" s="74">
        <f>I292</f>
        <v>0</v>
      </c>
      <c r="J291" s="74">
        <f t="shared" si="44"/>
        <v>143.4</v>
      </c>
      <c r="K291" s="74">
        <f>K292</f>
        <v>0</v>
      </c>
      <c r="L291" s="74">
        <f t="shared" ref="L291:L371" si="46">J291+K291</f>
        <v>143.4</v>
      </c>
      <c r="M291" s="74">
        <f>M292</f>
        <v>0</v>
      </c>
      <c r="N291" s="74">
        <f t="shared" ref="N291:N371" si="47">L291+M291</f>
        <v>143.4</v>
      </c>
      <c r="O291" s="74">
        <f>O292</f>
        <v>0</v>
      </c>
      <c r="P291" s="74">
        <f t="shared" ref="P291:P372" si="48">N291+O291</f>
        <v>143.4</v>
      </c>
      <c r="Q291" s="74">
        <f>Q292</f>
        <v>0</v>
      </c>
      <c r="R291" s="74">
        <f t="shared" ref="R291:R372" si="49">P291+Q291</f>
        <v>143.4</v>
      </c>
    </row>
    <row r="292" spans="2:18" ht="38.4" customHeight="1" x14ac:dyDescent="0.4">
      <c r="B292" s="12"/>
      <c r="C292" s="7"/>
      <c r="D292" s="39" t="s">
        <v>9</v>
      </c>
      <c r="E292" s="79" t="s">
        <v>108</v>
      </c>
      <c r="F292" s="79">
        <v>600</v>
      </c>
      <c r="G292" s="40">
        <v>3</v>
      </c>
      <c r="H292" s="74">
        <v>143.4</v>
      </c>
      <c r="I292" s="74"/>
      <c r="J292" s="74">
        <f t="shared" si="44"/>
        <v>143.4</v>
      </c>
      <c r="K292" s="74"/>
      <c r="L292" s="74">
        <f t="shared" si="46"/>
        <v>143.4</v>
      </c>
      <c r="M292" s="74"/>
      <c r="N292" s="74">
        <f t="shared" si="47"/>
        <v>143.4</v>
      </c>
      <c r="O292" s="74"/>
      <c r="P292" s="74">
        <f t="shared" si="48"/>
        <v>143.4</v>
      </c>
      <c r="Q292" s="74"/>
      <c r="R292" s="74">
        <f t="shared" si="49"/>
        <v>143.4</v>
      </c>
    </row>
    <row r="293" spans="2:18" s="49" customFormat="1" ht="165" customHeight="1" x14ac:dyDescent="0.4">
      <c r="B293" s="50"/>
      <c r="C293" s="7"/>
      <c r="D293" s="39" t="s">
        <v>553</v>
      </c>
      <c r="E293" s="126" t="s">
        <v>554</v>
      </c>
      <c r="F293" s="126"/>
      <c r="G293" s="40"/>
      <c r="H293" s="74"/>
      <c r="I293" s="74"/>
      <c r="J293" s="74"/>
      <c r="K293" s="74"/>
      <c r="L293" s="74"/>
      <c r="M293" s="74">
        <f>M294</f>
        <v>4263</v>
      </c>
      <c r="N293" s="74">
        <f t="shared" si="47"/>
        <v>4263</v>
      </c>
      <c r="O293" s="74">
        <f>O294</f>
        <v>0</v>
      </c>
      <c r="P293" s="74">
        <f t="shared" si="48"/>
        <v>4263</v>
      </c>
      <c r="Q293" s="74">
        <f>Q294</f>
        <v>0</v>
      </c>
      <c r="R293" s="74">
        <f t="shared" si="49"/>
        <v>4263</v>
      </c>
    </row>
    <row r="294" spans="2:18" s="49" customFormat="1" ht="54" customHeight="1" x14ac:dyDescent="0.4">
      <c r="B294" s="50"/>
      <c r="C294" s="7"/>
      <c r="D294" s="39" t="s">
        <v>20</v>
      </c>
      <c r="E294" s="126" t="s">
        <v>554</v>
      </c>
      <c r="F294" s="126" t="s">
        <v>285</v>
      </c>
      <c r="G294" s="40"/>
      <c r="H294" s="74"/>
      <c r="I294" s="74"/>
      <c r="J294" s="74"/>
      <c r="K294" s="74"/>
      <c r="L294" s="74"/>
      <c r="M294" s="74">
        <v>4263</v>
      </c>
      <c r="N294" s="74">
        <f t="shared" si="47"/>
        <v>4263</v>
      </c>
      <c r="O294" s="74"/>
      <c r="P294" s="74">
        <f t="shared" si="48"/>
        <v>4263</v>
      </c>
      <c r="Q294" s="74"/>
      <c r="R294" s="74">
        <f t="shared" si="49"/>
        <v>4263</v>
      </c>
    </row>
    <row r="295" spans="2:18" s="49" customFormat="1" ht="164.4" customHeight="1" x14ac:dyDescent="0.4">
      <c r="B295" s="50"/>
      <c r="C295" s="7"/>
      <c r="D295" s="39" t="s">
        <v>555</v>
      </c>
      <c r="E295" s="126" t="s">
        <v>554</v>
      </c>
      <c r="F295" s="126"/>
      <c r="G295" s="40"/>
      <c r="H295" s="74"/>
      <c r="I295" s="74"/>
      <c r="J295" s="74"/>
      <c r="K295" s="74"/>
      <c r="L295" s="74"/>
      <c r="M295" s="74">
        <f>M296</f>
        <v>637</v>
      </c>
      <c r="N295" s="74">
        <f t="shared" si="47"/>
        <v>637</v>
      </c>
      <c r="O295" s="74">
        <f>O296</f>
        <v>0</v>
      </c>
      <c r="P295" s="74">
        <f t="shared" si="48"/>
        <v>637</v>
      </c>
      <c r="Q295" s="74">
        <f>Q296</f>
        <v>0</v>
      </c>
      <c r="R295" s="74">
        <f t="shared" si="49"/>
        <v>637</v>
      </c>
    </row>
    <row r="296" spans="2:18" s="49" customFormat="1" ht="54" customHeight="1" x14ac:dyDescent="0.4">
      <c r="B296" s="50"/>
      <c r="C296" s="7"/>
      <c r="D296" s="39" t="s">
        <v>20</v>
      </c>
      <c r="E296" s="126" t="s">
        <v>554</v>
      </c>
      <c r="F296" s="126" t="s">
        <v>285</v>
      </c>
      <c r="G296" s="40"/>
      <c r="H296" s="74"/>
      <c r="I296" s="74"/>
      <c r="J296" s="74"/>
      <c r="K296" s="74"/>
      <c r="L296" s="74"/>
      <c r="M296" s="74">
        <v>637</v>
      </c>
      <c r="N296" s="74">
        <f t="shared" si="47"/>
        <v>637</v>
      </c>
      <c r="O296" s="74"/>
      <c r="P296" s="74">
        <f t="shared" si="48"/>
        <v>637</v>
      </c>
      <c r="Q296" s="74"/>
      <c r="R296" s="74">
        <f t="shared" si="49"/>
        <v>637</v>
      </c>
    </row>
    <row r="297" spans="2:18" s="49" customFormat="1" ht="71.400000000000006" customHeight="1" x14ac:dyDescent="0.4">
      <c r="B297" s="50"/>
      <c r="C297" s="7"/>
      <c r="D297" s="39" t="s">
        <v>551</v>
      </c>
      <c r="E297" s="126" t="s">
        <v>556</v>
      </c>
      <c r="F297" s="126"/>
      <c r="G297" s="40"/>
      <c r="H297" s="74"/>
      <c r="I297" s="74"/>
      <c r="J297" s="74"/>
      <c r="K297" s="74"/>
      <c r="L297" s="74"/>
      <c r="M297" s="74">
        <f>M298</f>
        <v>200</v>
      </c>
      <c r="N297" s="74">
        <f t="shared" si="47"/>
        <v>200</v>
      </c>
      <c r="O297" s="74">
        <f>O298</f>
        <v>0</v>
      </c>
      <c r="P297" s="74">
        <f t="shared" si="48"/>
        <v>200</v>
      </c>
      <c r="Q297" s="74">
        <f>Q298</f>
        <v>0</v>
      </c>
      <c r="R297" s="74">
        <f t="shared" si="49"/>
        <v>200</v>
      </c>
    </row>
    <row r="298" spans="2:18" s="49" customFormat="1" ht="54" customHeight="1" x14ac:dyDescent="0.4">
      <c r="B298" s="50"/>
      <c r="C298" s="7"/>
      <c r="D298" s="39" t="s">
        <v>20</v>
      </c>
      <c r="E298" s="126" t="s">
        <v>556</v>
      </c>
      <c r="F298" s="126" t="s">
        <v>285</v>
      </c>
      <c r="G298" s="40"/>
      <c r="H298" s="74"/>
      <c r="I298" s="74"/>
      <c r="J298" s="74"/>
      <c r="K298" s="74"/>
      <c r="L298" s="74"/>
      <c r="M298" s="74">
        <v>200</v>
      </c>
      <c r="N298" s="74">
        <f t="shared" si="47"/>
        <v>200</v>
      </c>
      <c r="O298" s="74"/>
      <c r="P298" s="74">
        <f t="shared" si="48"/>
        <v>200</v>
      </c>
      <c r="Q298" s="74"/>
      <c r="R298" s="74">
        <f t="shared" si="49"/>
        <v>200</v>
      </c>
    </row>
    <row r="299" spans="2:18" ht="45" customHeight="1" x14ac:dyDescent="0.4">
      <c r="B299" s="12"/>
      <c r="C299" s="7"/>
      <c r="D299" s="39" t="s">
        <v>231</v>
      </c>
      <c r="E299" s="79" t="s">
        <v>109</v>
      </c>
      <c r="F299" s="79"/>
      <c r="G299" s="40"/>
      <c r="H299" s="74">
        <f>H300+H302+H304+H306+H308+H310</f>
        <v>23605.5</v>
      </c>
      <c r="I299" s="74">
        <f>I300+I302+I304+I306+I308+I310</f>
        <v>-52.9</v>
      </c>
      <c r="J299" s="74">
        <f t="shared" si="44"/>
        <v>23552.6</v>
      </c>
      <c r="K299" s="74">
        <f>K300+K302+K304+K306+K308+K310</f>
        <v>0</v>
      </c>
      <c r="L299" s="74">
        <f t="shared" si="46"/>
        <v>23552.6</v>
      </c>
      <c r="M299" s="74">
        <f>M300+M302+M304+M306+M308+M310</f>
        <v>0</v>
      </c>
      <c r="N299" s="74">
        <f t="shared" si="47"/>
        <v>23552.6</v>
      </c>
      <c r="O299" s="74">
        <f>O300+O302+O304+O306+O308+O310</f>
        <v>363.8</v>
      </c>
      <c r="P299" s="74">
        <f t="shared" si="48"/>
        <v>23916.399999999998</v>
      </c>
      <c r="Q299" s="74">
        <f>Q300+Q302+Q304+Q306+Q308+Q310</f>
        <v>0</v>
      </c>
      <c r="R299" s="74">
        <f t="shared" si="49"/>
        <v>23916.399999999998</v>
      </c>
    </row>
    <row r="300" spans="2:18" ht="48.75" customHeight="1" x14ac:dyDescent="0.4">
      <c r="B300" s="12"/>
      <c r="C300" s="7"/>
      <c r="D300" s="39" t="s">
        <v>106</v>
      </c>
      <c r="E300" s="79" t="s">
        <v>110</v>
      </c>
      <c r="F300" s="79"/>
      <c r="G300" s="40"/>
      <c r="H300" s="74">
        <f>H301</f>
        <v>16917.5</v>
      </c>
      <c r="I300" s="74">
        <f>I301</f>
        <v>0</v>
      </c>
      <c r="J300" s="74">
        <f t="shared" si="44"/>
        <v>16917.5</v>
      </c>
      <c r="K300" s="74">
        <f>K301</f>
        <v>0</v>
      </c>
      <c r="L300" s="74">
        <f t="shared" si="46"/>
        <v>16917.5</v>
      </c>
      <c r="M300" s="74">
        <f>M301</f>
        <v>0</v>
      </c>
      <c r="N300" s="74">
        <f t="shared" si="47"/>
        <v>16917.5</v>
      </c>
      <c r="O300" s="74">
        <f>O301</f>
        <v>421</v>
      </c>
      <c r="P300" s="74">
        <f t="shared" si="48"/>
        <v>17338.5</v>
      </c>
      <c r="Q300" s="74">
        <f>Q301</f>
        <v>0</v>
      </c>
      <c r="R300" s="74">
        <f t="shared" si="49"/>
        <v>17338.5</v>
      </c>
    </row>
    <row r="301" spans="2:18" ht="43.2" customHeight="1" x14ac:dyDescent="0.4">
      <c r="B301" s="12"/>
      <c r="C301" s="7"/>
      <c r="D301" s="39" t="s">
        <v>9</v>
      </c>
      <c r="E301" s="79" t="s">
        <v>110</v>
      </c>
      <c r="F301" s="79">
        <v>600</v>
      </c>
      <c r="G301" s="40">
        <v>1</v>
      </c>
      <c r="H301" s="74">
        <v>16917.5</v>
      </c>
      <c r="I301" s="74"/>
      <c r="J301" s="74">
        <f t="shared" si="44"/>
        <v>16917.5</v>
      </c>
      <c r="K301" s="74"/>
      <c r="L301" s="74">
        <f t="shared" si="46"/>
        <v>16917.5</v>
      </c>
      <c r="M301" s="74"/>
      <c r="N301" s="74">
        <f t="shared" si="47"/>
        <v>16917.5</v>
      </c>
      <c r="O301" s="74">
        <v>421</v>
      </c>
      <c r="P301" s="74">
        <f t="shared" si="48"/>
        <v>17338.5</v>
      </c>
      <c r="Q301" s="74"/>
      <c r="R301" s="74">
        <f t="shared" si="49"/>
        <v>17338.5</v>
      </c>
    </row>
    <row r="302" spans="2:18" s="49" customFormat="1" ht="21" x14ac:dyDescent="0.4">
      <c r="B302" s="50"/>
      <c r="C302" s="7"/>
      <c r="D302" s="21" t="s">
        <v>320</v>
      </c>
      <c r="E302" s="79" t="s">
        <v>321</v>
      </c>
      <c r="F302" s="79"/>
      <c r="G302" s="40"/>
      <c r="H302" s="74">
        <f>H303</f>
        <v>0</v>
      </c>
      <c r="I302" s="74">
        <f>I303</f>
        <v>0</v>
      </c>
      <c r="J302" s="74">
        <f t="shared" si="44"/>
        <v>0</v>
      </c>
      <c r="K302" s="74">
        <f>K303</f>
        <v>0</v>
      </c>
      <c r="L302" s="74">
        <f t="shared" si="46"/>
        <v>0</v>
      </c>
      <c r="M302" s="74">
        <f>M303</f>
        <v>0</v>
      </c>
      <c r="N302" s="74">
        <f t="shared" si="47"/>
        <v>0</v>
      </c>
      <c r="O302" s="74">
        <f>O303</f>
        <v>0</v>
      </c>
      <c r="P302" s="74">
        <f t="shared" si="48"/>
        <v>0</v>
      </c>
      <c r="Q302" s="74">
        <f>Q303</f>
        <v>0</v>
      </c>
      <c r="R302" s="74">
        <f t="shared" si="49"/>
        <v>0</v>
      </c>
    </row>
    <row r="303" spans="2:18" s="49" customFormat="1" ht="47.4" customHeight="1" x14ac:dyDescent="0.4">
      <c r="B303" s="50"/>
      <c r="C303" s="7"/>
      <c r="D303" s="21" t="s">
        <v>20</v>
      </c>
      <c r="E303" s="79" t="s">
        <v>321</v>
      </c>
      <c r="F303" s="79">
        <v>600</v>
      </c>
      <c r="G303" s="40"/>
      <c r="H303" s="74"/>
      <c r="I303" s="74"/>
      <c r="J303" s="74">
        <f t="shared" si="44"/>
        <v>0</v>
      </c>
      <c r="K303" s="74"/>
      <c r="L303" s="74">
        <f t="shared" si="46"/>
        <v>0</v>
      </c>
      <c r="M303" s="74"/>
      <c r="N303" s="74">
        <f t="shared" si="47"/>
        <v>0</v>
      </c>
      <c r="O303" s="74"/>
      <c r="P303" s="74">
        <f t="shared" si="48"/>
        <v>0</v>
      </c>
      <c r="Q303" s="74"/>
      <c r="R303" s="74">
        <f t="shared" si="49"/>
        <v>0</v>
      </c>
    </row>
    <row r="304" spans="2:18" s="49" customFormat="1" ht="30" customHeight="1" x14ac:dyDescent="0.4">
      <c r="B304" s="50"/>
      <c r="C304" s="7"/>
      <c r="D304" s="66" t="s">
        <v>491</v>
      </c>
      <c r="E304" s="65" t="s">
        <v>378</v>
      </c>
      <c r="F304" s="65"/>
      <c r="G304" s="40"/>
      <c r="H304" s="74">
        <f>H305</f>
        <v>242.4</v>
      </c>
      <c r="I304" s="74">
        <f>I305</f>
        <v>-46</v>
      </c>
      <c r="J304" s="74">
        <f t="shared" si="44"/>
        <v>196.4</v>
      </c>
      <c r="K304" s="74">
        <f>K305</f>
        <v>0</v>
      </c>
      <c r="L304" s="74">
        <f t="shared" si="46"/>
        <v>196.4</v>
      </c>
      <c r="M304" s="74">
        <f>M305</f>
        <v>0</v>
      </c>
      <c r="N304" s="74">
        <f t="shared" si="47"/>
        <v>196.4</v>
      </c>
      <c r="O304" s="74">
        <f>O305</f>
        <v>0</v>
      </c>
      <c r="P304" s="74">
        <f t="shared" si="48"/>
        <v>196.4</v>
      </c>
      <c r="Q304" s="74">
        <f>Q305</f>
        <v>0</v>
      </c>
      <c r="R304" s="74">
        <f t="shared" si="49"/>
        <v>196.4</v>
      </c>
    </row>
    <row r="305" spans="2:18" s="49" customFormat="1" ht="24.75" customHeight="1" x14ac:dyDescent="0.4">
      <c r="B305" s="50"/>
      <c r="C305" s="7"/>
      <c r="D305" s="21" t="s">
        <v>20</v>
      </c>
      <c r="E305" s="65" t="s">
        <v>378</v>
      </c>
      <c r="F305" s="65" t="s">
        <v>285</v>
      </c>
      <c r="G305" s="40"/>
      <c r="H305" s="74">
        <v>242.4</v>
      </c>
      <c r="I305" s="74">
        <v>-46</v>
      </c>
      <c r="J305" s="74">
        <f t="shared" si="44"/>
        <v>196.4</v>
      </c>
      <c r="K305" s="74"/>
      <c r="L305" s="74">
        <f t="shared" si="46"/>
        <v>196.4</v>
      </c>
      <c r="M305" s="74"/>
      <c r="N305" s="74">
        <f t="shared" si="47"/>
        <v>196.4</v>
      </c>
      <c r="O305" s="74"/>
      <c r="P305" s="74">
        <f t="shared" si="48"/>
        <v>196.4</v>
      </c>
      <c r="Q305" s="74"/>
      <c r="R305" s="74">
        <f t="shared" si="49"/>
        <v>196.4</v>
      </c>
    </row>
    <row r="306" spans="2:18" s="49" customFormat="1" ht="37.200000000000003" customHeight="1" x14ac:dyDescent="0.4">
      <c r="B306" s="50"/>
      <c r="C306" s="7"/>
      <c r="D306" s="66" t="s">
        <v>492</v>
      </c>
      <c r="E306" s="65" t="s">
        <v>378</v>
      </c>
      <c r="F306" s="65"/>
      <c r="G306" s="40"/>
      <c r="H306" s="74">
        <f>H307</f>
        <v>36.299999999999997</v>
      </c>
      <c r="I306" s="74">
        <f>I307</f>
        <v>-6.9</v>
      </c>
      <c r="J306" s="74">
        <f t="shared" si="44"/>
        <v>29.4</v>
      </c>
      <c r="K306" s="74">
        <f>K307</f>
        <v>0</v>
      </c>
      <c r="L306" s="74">
        <f t="shared" si="46"/>
        <v>29.4</v>
      </c>
      <c r="M306" s="74">
        <f>M307</f>
        <v>0</v>
      </c>
      <c r="N306" s="74">
        <f t="shared" si="47"/>
        <v>29.4</v>
      </c>
      <c r="O306" s="74">
        <f>O307</f>
        <v>0</v>
      </c>
      <c r="P306" s="74">
        <f t="shared" si="48"/>
        <v>29.4</v>
      </c>
      <c r="Q306" s="74">
        <f>Q307</f>
        <v>0</v>
      </c>
      <c r="R306" s="74">
        <f t="shared" si="49"/>
        <v>29.4</v>
      </c>
    </row>
    <row r="307" spans="2:18" s="49" customFormat="1" ht="42.75" customHeight="1" x14ac:dyDescent="0.4">
      <c r="B307" s="50"/>
      <c r="C307" s="7"/>
      <c r="D307" s="21" t="s">
        <v>20</v>
      </c>
      <c r="E307" s="65" t="s">
        <v>378</v>
      </c>
      <c r="F307" s="65" t="s">
        <v>285</v>
      </c>
      <c r="G307" s="40"/>
      <c r="H307" s="74">
        <v>36.299999999999997</v>
      </c>
      <c r="I307" s="74">
        <v>-6.9</v>
      </c>
      <c r="J307" s="74">
        <f t="shared" si="44"/>
        <v>29.4</v>
      </c>
      <c r="K307" s="74"/>
      <c r="L307" s="74">
        <f t="shared" si="46"/>
        <v>29.4</v>
      </c>
      <c r="M307" s="74"/>
      <c r="N307" s="74">
        <f t="shared" si="47"/>
        <v>29.4</v>
      </c>
      <c r="O307" s="74"/>
      <c r="P307" s="74">
        <f t="shared" si="48"/>
        <v>29.4</v>
      </c>
      <c r="Q307" s="74"/>
      <c r="R307" s="74">
        <f t="shared" si="49"/>
        <v>29.4</v>
      </c>
    </row>
    <row r="308" spans="2:18" s="49" customFormat="1" ht="42.75" customHeight="1" x14ac:dyDescent="0.4">
      <c r="B308" s="50"/>
      <c r="C308" s="7"/>
      <c r="D308" s="66" t="s">
        <v>448</v>
      </c>
      <c r="E308" s="64" t="s">
        <v>450</v>
      </c>
      <c r="F308" s="64"/>
      <c r="G308" s="40"/>
      <c r="H308" s="74">
        <f>H309</f>
        <v>6314.3</v>
      </c>
      <c r="I308" s="74">
        <f>I309</f>
        <v>0</v>
      </c>
      <c r="J308" s="74">
        <f t="shared" si="44"/>
        <v>6314.3</v>
      </c>
      <c r="K308" s="74">
        <f>K309</f>
        <v>0</v>
      </c>
      <c r="L308" s="74">
        <f t="shared" si="46"/>
        <v>6314.3</v>
      </c>
      <c r="M308" s="74">
        <f>M309</f>
        <v>0</v>
      </c>
      <c r="N308" s="74">
        <f t="shared" si="47"/>
        <v>6314.3</v>
      </c>
      <c r="O308" s="74">
        <f>O309</f>
        <v>-57.2</v>
      </c>
      <c r="P308" s="74">
        <f t="shared" si="48"/>
        <v>6257.1</v>
      </c>
      <c r="Q308" s="74">
        <f>Q309</f>
        <v>0</v>
      </c>
      <c r="R308" s="74">
        <f t="shared" si="49"/>
        <v>6257.1</v>
      </c>
    </row>
    <row r="309" spans="2:18" s="49" customFormat="1" ht="42.75" customHeight="1" x14ac:dyDescent="0.4">
      <c r="B309" s="50"/>
      <c r="C309" s="7"/>
      <c r="D309" s="66" t="s">
        <v>20</v>
      </c>
      <c r="E309" s="64" t="s">
        <v>450</v>
      </c>
      <c r="F309" s="64" t="s">
        <v>285</v>
      </c>
      <c r="G309" s="40"/>
      <c r="H309" s="74">
        <v>6314.3</v>
      </c>
      <c r="I309" s="74"/>
      <c r="J309" s="74">
        <f t="shared" si="44"/>
        <v>6314.3</v>
      </c>
      <c r="K309" s="74"/>
      <c r="L309" s="74">
        <f t="shared" si="46"/>
        <v>6314.3</v>
      </c>
      <c r="M309" s="74"/>
      <c r="N309" s="74">
        <f t="shared" si="47"/>
        <v>6314.3</v>
      </c>
      <c r="O309" s="74">
        <v>-57.2</v>
      </c>
      <c r="P309" s="74">
        <f t="shared" si="48"/>
        <v>6257.1</v>
      </c>
      <c r="Q309" s="74"/>
      <c r="R309" s="74">
        <f t="shared" si="49"/>
        <v>6257.1</v>
      </c>
    </row>
    <row r="310" spans="2:18" s="49" customFormat="1" ht="27" customHeight="1" x14ac:dyDescent="0.4">
      <c r="B310" s="50"/>
      <c r="C310" s="7"/>
      <c r="D310" s="21" t="s">
        <v>449</v>
      </c>
      <c r="E310" s="65" t="s">
        <v>451</v>
      </c>
      <c r="F310" s="65"/>
      <c r="G310" s="40"/>
      <c r="H310" s="74">
        <f>H311</f>
        <v>95</v>
      </c>
      <c r="I310" s="74">
        <f>I311</f>
        <v>0</v>
      </c>
      <c r="J310" s="74">
        <f t="shared" si="44"/>
        <v>95</v>
      </c>
      <c r="K310" s="74">
        <f>K311</f>
        <v>0</v>
      </c>
      <c r="L310" s="74">
        <f t="shared" si="46"/>
        <v>95</v>
      </c>
      <c r="M310" s="74">
        <f>M311</f>
        <v>0</v>
      </c>
      <c r="N310" s="74">
        <f t="shared" si="47"/>
        <v>95</v>
      </c>
      <c r="O310" s="74">
        <f>O311</f>
        <v>0</v>
      </c>
      <c r="P310" s="74">
        <f t="shared" si="48"/>
        <v>95</v>
      </c>
      <c r="Q310" s="74">
        <f>Q311</f>
        <v>0</v>
      </c>
      <c r="R310" s="74">
        <f t="shared" si="49"/>
        <v>95</v>
      </c>
    </row>
    <row r="311" spans="2:18" s="49" customFormat="1" ht="50.4" customHeight="1" x14ac:dyDescent="0.4">
      <c r="B311" s="50"/>
      <c r="C311" s="7"/>
      <c r="D311" s="21" t="s">
        <v>20</v>
      </c>
      <c r="E311" s="65" t="s">
        <v>451</v>
      </c>
      <c r="F311" s="65" t="s">
        <v>285</v>
      </c>
      <c r="G311" s="40"/>
      <c r="H311" s="74">
        <v>95</v>
      </c>
      <c r="I311" s="74"/>
      <c r="J311" s="74">
        <f t="shared" si="44"/>
        <v>95</v>
      </c>
      <c r="K311" s="74"/>
      <c r="L311" s="74">
        <f t="shared" si="46"/>
        <v>95</v>
      </c>
      <c r="M311" s="74"/>
      <c r="N311" s="74">
        <f t="shared" si="47"/>
        <v>95</v>
      </c>
      <c r="O311" s="74"/>
      <c r="P311" s="74">
        <f t="shared" si="48"/>
        <v>95</v>
      </c>
      <c r="Q311" s="74"/>
      <c r="R311" s="74">
        <f t="shared" si="49"/>
        <v>95</v>
      </c>
    </row>
    <row r="312" spans="2:18" ht="28.8" customHeight="1" x14ac:dyDescent="0.4">
      <c r="B312" s="12"/>
      <c r="C312" s="7"/>
      <c r="D312" s="39" t="s">
        <v>216</v>
      </c>
      <c r="E312" s="79" t="s">
        <v>111</v>
      </c>
      <c r="F312" s="79"/>
      <c r="G312" s="40"/>
      <c r="H312" s="74">
        <f>H313</f>
        <v>2436.5</v>
      </c>
      <c r="I312" s="74">
        <f>I313</f>
        <v>0</v>
      </c>
      <c r="J312" s="74">
        <f t="shared" si="44"/>
        <v>2436.5</v>
      </c>
      <c r="K312" s="74">
        <f>K313</f>
        <v>0</v>
      </c>
      <c r="L312" s="74">
        <f t="shared" si="46"/>
        <v>2436.5</v>
      </c>
      <c r="M312" s="74">
        <f>M313</f>
        <v>0</v>
      </c>
      <c r="N312" s="74">
        <f t="shared" si="47"/>
        <v>2436.5</v>
      </c>
      <c r="O312" s="74">
        <f>O313</f>
        <v>162</v>
      </c>
      <c r="P312" s="74">
        <f t="shared" si="48"/>
        <v>2598.5</v>
      </c>
      <c r="Q312" s="74">
        <f>Q313</f>
        <v>0</v>
      </c>
      <c r="R312" s="74">
        <f t="shared" si="49"/>
        <v>2598.5</v>
      </c>
    </row>
    <row r="313" spans="2:18" ht="42" x14ac:dyDescent="0.4">
      <c r="B313" s="12"/>
      <c r="C313" s="7"/>
      <c r="D313" s="39" t="s">
        <v>79</v>
      </c>
      <c r="E313" s="79" t="s">
        <v>112</v>
      </c>
      <c r="F313" s="79"/>
      <c r="G313" s="40"/>
      <c r="H313" s="74">
        <f>H314+H315</f>
        <v>2436.5</v>
      </c>
      <c r="I313" s="74">
        <f>I314+I315</f>
        <v>0</v>
      </c>
      <c r="J313" s="74">
        <f t="shared" si="44"/>
        <v>2436.5</v>
      </c>
      <c r="K313" s="74">
        <f>K314+K315</f>
        <v>0</v>
      </c>
      <c r="L313" s="74">
        <f t="shared" si="46"/>
        <v>2436.5</v>
      </c>
      <c r="M313" s="74">
        <f>M314+M315</f>
        <v>0</v>
      </c>
      <c r="N313" s="74">
        <f t="shared" si="47"/>
        <v>2436.5</v>
      </c>
      <c r="O313" s="74">
        <f>O314+O315</f>
        <v>162</v>
      </c>
      <c r="P313" s="74">
        <f t="shared" si="48"/>
        <v>2598.5</v>
      </c>
      <c r="Q313" s="74">
        <f>Q314+Q315</f>
        <v>0</v>
      </c>
      <c r="R313" s="74">
        <f t="shared" si="49"/>
        <v>2598.5</v>
      </c>
    </row>
    <row r="314" spans="2:18" ht="92.4" customHeight="1" x14ac:dyDescent="0.4">
      <c r="B314" s="12"/>
      <c r="C314" s="7"/>
      <c r="D314" s="39" t="s">
        <v>74</v>
      </c>
      <c r="E314" s="79" t="s">
        <v>112</v>
      </c>
      <c r="F314" s="79">
        <v>100</v>
      </c>
      <c r="G314" s="40">
        <v>4</v>
      </c>
      <c r="H314" s="74">
        <v>2349.6999999999998</v>
      </c>
      <c r="I314" s="74"/>
      <c r="J314" s="74">
        <f t="shared" si="44"/>
        <v>2349.6999999999998</v>
      </c>
      <c r="K314" s="74"/>
      <c r="L314" s="74">
        <f t="shared" si="46"/>
        <v>2349.6999999999998</v>
      </c>
      <c r="M314" s="74"/>
      <c r="N314" s="74">
        <f t="shared" si="47"/>
        <v>2349.6999999999998</v>
      </c>
      <c r="O314" s="74">
        <v>162</v>
      </c>
      <c r="P314" s="74">
        <f t="shared" si="48"/>
        <v>2511.6999999999998</v>
      </c>
      <c r="Q314" s="74"/>
      <c r="R314" s="74">
        <f t="shared" si="49"/>
        <v>2511.6999999999998</v>
      </c>
    </row>
    <row r="315" spans="2:18" ht="42" x14ac:dyDescent="0.4">
      <c r="B315" s="12"/>
      <c r="C315" s="7"/>
      <c r="D315" s="39" t="s">
        <v>14</v>
      </c>
      <c r="E315" s="79" t="s">
        <v>112</v>
      </c>
      <c r="F315" s="79">
        <v>200</v>
      </c>
      <c r="G315" s="40">
        <v>4</v>
      </c>
      <c r="H315" s="74">
        <v>86.8</v>
      </c>
      <c r="I315" s="74"/>
      <c r="J315" s="74">
        <f t="shared" si="44"/>
        <v>86.8</v>
      </c>
      <c r="K315" s="74"/>
      <c r="L315" s="74">
        <f t="shared" si="46"/>
        <v>86.8</v>
      </c>
      <c r="M315" s="74"/>
      <c r="N315" s="74">
        <f t="shared" si="47"/>
        <v>86.8</v>
      </c>
      <c r="O315" s="74"/>
      <c r="P315" s="74">
        <f t="shared" si="48"/>
        <v>86.8</v>
      </c>
      <c r="Q315" s="74"/>
      <c r="R315" s="74">
        <f t="shared" si="49"/>
        <v>86.8</v>
      </c>
    </row>
    <row r="316" spans="2:18" ht="21" x14ac:dyDescent="0.4">
      <c r="B316" s="12"/>
      <c r="C316" s="7"/>
      <c r="D316" s="39" t="s">
        <v>230</v>
      </c>
      <c r="E316" s="79" t="s">
        <v>113</v>
      </c>
      <c r="F316" s="79"/>
      <c r="G316" s="40"/>
      <c r="H316" s="74">
        <f>H317</f>
        <v>29032.9</v>
      </c>
      <c r="I316" s="74">
        <f>I317</f>
        <v>0</v>
      </c>
      <c r="J316" s="74">
        <f t="shared" si="44"/>
        <v>29032.9</v>
      </c>
      <c r="K316" s="74">
        <f>K317+K319</f>
        <v>0</v>
      </c>
      <c r="L316" s="74">
        <f t="shared" si="46"/>
        <v>29032.9</v>
      </c>
      <c r="M316" s="74">
        <f>M317+M319</f>
        <v>0</v>
      </c>
      <c r="N316" s="74">
        <f t="shared" si="47"/>
        <v>29032.9</v>
      </c>
      <c r="O316" s="74">
        <f>O317+O319</f>
        <v>200</v>
      </c>
      <c r="P316" s="74">
        <f t="shared" si="48"/>
        <v>29232.9</v>
      </c>
      <c r="Q316" s="74">
        <f>Q317+Q319</f>
        <v>327.7</v>
      </c>
      <c r="R316" s="74">
        <f t="shared" si="49"/>
        <v>29560.600000000002</v>
      </c>
    </row>
    <row r="317" spans="2:18" ht="42" x14ac:dyDescent="0.4">
      <c r="B317" s="12"/>
      <c r="C317" s="7"/>
      <c r="D317" s="39" t="s">
        <v>106</v>
      </c>
      <c r="E317" s="79" t="s">
        <v>114</v>
      </c>
      <c r="F317" s="79"/>
      <c r="G317" s="40"/>
      <c r="H317" s="74">
        <f>H318</f>
        <v>29032.9</v>
      </c>
      <c r="I317" s="74">
        <f>I318</f>
        <v>0</v>
      </c>
      <c r="J317" s="74">
        <f t="shared" si="44"/>
        <v>29032.9</v>
      </c>
      <c r="K317" s="74">
        <f>K318</f>
        <v>-443.7</v>
      </c>
      <c r="L317" s="74">
        <f t="shared" si="46"/>
        <v>28589.200000000001</v>
      </c>
      <c r="M317" s="74">
        <f>M318</f>
        <v>0</v>
      </c>
      <c r="N317" s="74">
        <f t="shared" si="47"/>
        <v>28589.200000000001</v>
      </c>
      <c r="O317" s="74">
        <f>O318</f>
        <v>200</v>
      </c>
      <c r="P317" s="74">
        <f t="shared" si="48"/>
        <v>28789.200000000001</v>
      </c>
      <c r="Q317" s="74">
        <f>Q318</f>
        <v>327.7</v>
      </c>
      <c r="R317" s="74">
        <f t="shared" si="49"/>
        <v>29116.9</v>
      </c>
    </row>
    <row r="318" spans="2:18" s="17" customFormat="1" ht="42" x14ac:dyDescent="0.4">
      <c r="B318" s="32"/>
      <c r="C318" s="7"/>
      <c r="D318" s="39" t="s">
        <v>9</v>
      </c>
      <c r="E318" s="79" t="s">
        <v>114</v>
      </c>
      <c r="F318" s="79">
        <v>600</v>
      </c>
      <c r="G318" s="40">
        <v>1</v>
      </c>
      <c r="H318" s="74">
        <v>29032.9</v>
      </c>
      <c r="I318" s="74"/>
      <c r="J318" s="74">
        <f t="shared" si="44"/>
        <v>29032.9</v>
      </c>
      <c r="K318" s="74">
        <v>-443.7</v>
      </c>
      <c r="L318" s="74">
        <f t="shared" si="46"/>
        <v>28589.200000000001</v>
      </c>
      <c r="M318" s="74"/>
      <c r="N318" s="74">
        <f t="shared" si="47"/>
        <v>28589.200000000001</v>
      </c>
      <c r="O318" s="74">
        <v>200</v>
      </c>
      <c r="P318" s="74">
        <f t="shared" si="48"/>
        <v>28789.200000000001</v>
      </c>
      <c r="Q318" s="74">
        <v>327.7</v>
      </c>
      <c r="R318" s="74">
        <f t="shared" si="49"/>
        <v>29116.9</v>
      </c>
    </row>
    <row r="319" spans="2:18" s="17" customFormat="1" ht="24.6" customHeight="1" x14ac:dyDescent="0.4">
      <c r="B319" s="32"/>
      <c r="C319" s="7"/>
      <c r="D319" s="39" t="s">
        <v>320</v>
      </c>
      <c r="E319" s="121" t="s">
        <v>532</v>
      </c>
      <c r="F319" s="121"/>
      <c r="G319" s="40"/>
      <c r="H319" s="74"/>
      <c r="I319" s="74"/>
      <c r="J319" s="74"/>
      <c r="K319" s="74">
        <f>K320</f>
        <v>443.7</v>
      </c>
      <c r="L319" s="74">
        <f t="shared" si="46"/>
        <v>443.7</v>
      </c>
      <c r="M319" s="74">
        <f>M320</f>
        <v>0</v>
      </c>
      <c r="N319" s="74">
        <f t="shared" si="47"/>
        <v>443.7</v>
      </c>
      <c r="O319" s="74">
        <f>O320</f>
        <v>0</v>
      </c>
      <c r="P319" s="74">
        <f t="shared" si="48"/>
        <v>443.7</v>
      </c>
      <c r="Q319" s="74">
        <f>Q320</f>
        <v>0</v>
      </c>
      <c r="R319" s="74">
        <f t="shared" si="49"/>
        <v>443.7</v>
      </c>
    </row>
    <row r="320" spans="2:18" s="17" customFormat="1" ht="47.4" customHeight="1" x14ac:dyDescent="0.4">
      <c r="B320" s="32"/>
      <c r="C320" s="7"/>
      <c r="D320" s="39" t="s">
        <v>20</v>
      </c>
      <c r="E320" s="121" t="s">
        <v>532</v>
      </c>
      <c r="F320" s="121" t="s">
        <v>285</v>
      </c>
      <c r="G320" s="40"/>
      <c r="H320" s="74"/>
      <c r="I320" s="74"/>
      <c r="J320" s="74"/>
      <c r="K320" s="74">
        <v>443.7</v>
      </c>
      <c r="L320" s="74">
        <f t="shared" si="46"/>
        <v>443.7</v>
      </c>
      <c r="M320" s="74"/>
      <c r="N320" s="74">
        <f t="shared" si="47"/>
        <v>443.7</v>
      </c>
      <c r="O320" s="74"/>
      <c r="P320" s="74">
        <f t="shared" si="48"/>
        <v>443.7</v>
      </c>
      <c r="Q320" s="74"/>
      <c r="R320" s="74">
        <f t="shared" si="49"/>
        <v>443.7</v>
      </c>
    </row>
    <row r="321" spans="2:18" ht="60.6" customHeight="1" x14ac:dyDescent="0.4">
      <c r="B321" s="12"/>
      <c r="C321" s="13">
        <v>12</v>
      </c>
      <c r="D321" s="9" t="s">
        <v>217</v>
      </c>
      <c r="E321" s="41" t="s">
        <v>115</v>
      </c>
      <c r="F321" s="41"/>
      <c r="G321" s="9"/>
      <c r="H321" s="73">
        <f>H322+H326+H329</f>
        <v>38755.1</v>
      </c>
      <c r="I321" s="73">
        <f>I322+I326+I329</f>
        <v>423.7</v>
      </c>
      <c r="J321" s="73">
        <f t="shared" si="44"/>
        <v>39178.799999999996</v>
      </c>
      <c r="K321" s="73">
        <f>K322+K326+K329+K349+K352</f>
        <v>-8741.5</v>
      </c>
      <c r="L321" s="73">
        <f t="shared" si="46"/>
        <v>30437.299999999996</v>
      </c>
      <c r="M321" s="73">
        <f>M322+M326+M329+M349+M352+M339+M342+M345</f>
        <v>2571.1999999999998</v>
      </c>
      <c r="N321" s="73">
        <f t="shared" si="47"/>
        <v>33008.499999999993</v>
      </c>
      <c r="O321" s="73">
        <f>O322+O326+O329+O349+O352+O339+O342+O345</f>
        <v>437.3</v>
      </c>
      <c r="P321" s="73">
        <f t="shared" si="48"/>
        <v>33445.799999999996</v>
      </c>
      <c r="Q321" s="73">
        <f>Q322+Q326+Q329+Q349+Q352+Q339+Q342+Q345</f>
        <v>2600</v>
      </c>
      <c r="R321" s="73">
        <f t="shared" si="49"/>
        <v>36045.799999999996</v>
      </c>
    </row>
    <row r="322" spans="2:18" ht="53.4" customHeight="1" x14ac:dyDescent="0.4">
      <c r="B322" s="12"/>
      <c r="C322" s="7"/>
      <c r="D322" s="39" t="s">
        <v>212</v>
      </c>
      <c r="E322" s="79" t="s">
        <v>116</v>
      </c>
      <c r="F322" s="79"/>
      <c r="G322" s="39"/>
      <c r="H322" s="74">
        <f t="shared" ref="H322:Q322" si="50">H323</f>
        <v>15851.599999999999</v>
      </c>
      <c r="I322" s="74">
        <f t="shared" si="50"/>
        <v>0</v>
      </c>
      <c r="J322" s="74">
        <f t="shared" si="44"/>
        <v>15851.599999999999</v>
      </c>
      <c r="K322" s="74">
        <f t="shared" si="50"/>
        <v>-8525.7999999999993</v>
      </c>
      <c r="L322" s="74">
        <f t="shared" si="46"/>
        <v>7325.7999999999993</v>
      </c>
      <c r="M322" s="74">
        <f t="shared" si="50"/>
        <v>155.4</v>
      </c>
      <c r="N322" s="74">
        <f t="shared" si="47"/>
        <v>7481.1999999999989</v>
      </c>
      <c r="O322" s="74">
        <f t="shared" si="50"/>
        <v>0</v>
      </c>
      <c r="P322" s="74">
        <f t="shared" si="48"/>
        <v>7481.1999999999989</v>
      </c>
      <c r="Q322" s="74">
        <f t="shared" si="50"/>
        <v>0</v>
      </c>
      <c r="R322" s="74">
        <f t="shared" si="49"/>
        <v>7481.1999999999989</v>
      </c>
    </row>
    <row r="323" spans="2:18" ht="21" x14ac:dyDescent="0.4">
      <c r="B323" s="12"/>
      <c r="C323" s="7"/>
      <c r="D323" s="39" t="s">
        <v>53</v>
      </c>
      <c r="E323" s="79" t="s">
        <v>210</v>
      </c>
      <c r="F323" s="79"/>
      <c r="G323" s="39"/>
      <c r="H323" s="74">
        <f>H324+H325</f>
        <v>15851.599999999999</v>
      </c>
      <c r="I323" s="74">
        <f>I324+I325</f>
        <v>0</v>
      </c>
      <c r="J323" s="74">
        <f t="shared" si="44"/>
        <v>15851.599999999999</v>
      </c>
      <c r="K323" s="74">
        <f>K324+K325</f>
        <v>-8525.7999999999993</v>
      </c>
      <c r="L323" s="74">
        <f t="shared" si="46"/>
        <v>7325.7999999999993</v>
      </c>
      <c r="M323" s="74">
        <f>M324+M325</f>
        <v>155.4</v>
      </c>
      <c r="N323" s="74">
        <f t="shared" si="47"/>
        <v>7481.1999999999989</v>
      </c>
      <c r="O323" s="74">
        <f>O324+O325</f>
        <v>0</v>
      </c>
      <c r="P323" s="74">
        <f t="shared" si="48"/>
        <v>7481.1999999999989</v>
      </c>
      <c r="Q323" s="74">
        <f>Q324+Q325</f>
        <v>0</v>
      </c>
      <c r="R323" s="74">
        <f t="shared" si="49"/>
        <v>7481.1999999999989</v>
      </c>
    </row>
    <row r="324" spans="2:18" ht="48.6" customHeight="1" x14ac:dyDescent="0.4">
      <c r="B324" s="12"/>
      <c r="C324" s="7"/>
      <c r="D324" s="39" t="s">
        <v>14</v>
      </c>
      <c r="E324" s="79" t="s">
        <v>210</v>
      </c>
      <c r="F324" s="79">
        <v>200</v>
      </c>
      <c r="G324" s="39"/>
      <c r="H324" s="74">
        <v>7325.8</v>
      </c>
      <c r="I324" s="74"/>
      <c r="J324" s="74">
        <f t="shared" si="44"/>
        <v>7325.8</v>
      </c>
      <c r="K324" s="74"/>
      <c r="L324" s="74">
        <f t="shared" si="46"/>
        <v>7325.8</v>
      </c>
      <c r="M324" s="74">
        <v>155.4</v>
      </c>
      <c r="N324" s="74">
        <f t="shared" si="47"/>
        <v>7481.2</v>
      </c>
      <c r="O324" s="74"/>
      <c r="P324" s="74">
        <f t="shared" si="48"/>
        <v>7481.2</v>
      </c>
      <c r="Q324" s="74"/>
      <c r="R324" s="74">
        <f t="shared" si="49"/>
        <v>7481.2</v>
      </c>
    </row>
    <row r="325" spans="2:18" s="49" customFormat="1" ht="21" x14ac:dyDescent="0.4">
      <c r="B325" s="50"/>
      <c r="C325" s="7"/>
      <c r="D325" s="66" t="s">
        <v>18</v>
      </c>
      <c r="E325" s="79" t="s">
        <v>210</v>
      </c>
      <c r="F325" s="79">
        <v>800</v>
      </c>
      <c r="G325" s="39"/>
      <c r="H325" s="74">
        <v>8525.7999999999993</v>
      </c>
      <c r="I325" s="74"/>
      <c r="J325" s="74">
        <f t="shared" si="44"/>
        <v>8525.7999999999993</v>
      </c>
      <c r="K325" s="74">
        <v>-8525.7999999999993</v>
      </c>
      <c r="L325" s="74">
        <f t="shared" si="46"/>
        <v>0</v>
      </c>
      <c r="M325" s="74"/>
      <c r="N325" s="74">
        <f t="shared" si="47"/>
        <v>0</v>
      </c>
      <c r="O325" s="74"/>
      <c r="P325" s="74">
        <f t="shared" si="48"/>
        <v>0</v>
      </c>
      <c r="Q325" s="74"/>
      <c r="R325" s="74">
        <f t="shared" si="49"/>
        <v>0</v>
      </c>
    </row>
    <row r="326" spans="2:18" s="49" customFormat="1" ht="104.4" customHeight="1" x14ac:dyDescent="0.4">
      <c r="B326" s="50"/>
      <c r="C326" s="7"/>
      <c r="D326" s="86" t="s">
        <v>360</v>
      </c>
      <c r="E326" s="79" t="s">
        <v>350</v>
      </c>
      <c r="F326" s="79"/>
      <c r="G326" s="39"/>
      <c r="H326" s="74">
        <f t="shared" ref="H326:Q327" si="51">H327</f>
        <v>166.5</v>
      </c>
      <c r="I326" s="74">
        <f t="shared" si="51"/>
        <v>0</v>
      </c>
      <c r="J326" s="74">
        <f t="shared" si="44"/>
        <v>166.5</v>
      </c>
      <c r="K326" s="74">
        <f t="shared" si="51"/>
        <v>0</v>
      </c>
      <c r="L326" s="74">
        <f t="shared" si="46"/>
        <v>166.5</v>
      </c>
      <c r="M326" s="74">
        <f t="shared" si="51"/>
        <v>101.1</v>
      </c>
      <c r="N326" s="74">
        <f t="shared" si="47"/>
        <v>267.60000000000002</v>
      </c>
      <c r="O326" s="74">
        <f t="shared" si="51"/>
        <v>0</v>
      </c>
      <c r="P326" s="74">
        <f t="shared" si="48"/>
        <v>267.60000000000002</v>
      </c>
      <c r="Q326" s="74">
        <f t="shared" si="51"/>
        <v>0</v>
      </c>
      <c r="R326" s="74">
        <f t="shared" si="49"/>
        <v>267.60000000000002</v>
      </c>
    </row>
    <row r="327" spans="2:18" s="49" customFormat="1" ht="21" x14ac:dyDescent="0.4">
      <c r="B327" s="50"/>
      <c r="C327" s="7"/>
      <c r="D327" s="45" t="s">
        <v>53</v>
      </c>
      <c r="E327" s="79" t="s">
        <v>351</v>
      </c>
      <c r="F327" s="79"/>
      <c r="G327" s="39"/>
      <c r="H327" s="74">
        <f t="shared" si="51"/>
        <v>166.5</v>
      </c>
      <c r="I327" s="74">
        <f t="shared" si="51"/>
        <v>0</v>
      </c>
      <c r="J327" s="74">
        <f t="shared" si="44"/>
        <v>166.5</v>
      </c>
      <c r="K327" s="74">
        <f t="shared" si="51"/>
        <v>0</v>
      </c>
      <c r="L327" s="74">
        <f t="shared" si="46"/>
        <v>166.5</v>
      </c>
      <c r="M327" s="74">
        <f t="shared" si="51"/>
        <v>101.1</v>
      </c>
      <c r="N327" s="74">
        <f t="shared" si="47"/>
        <v>267.60000000000002</v>
      </c>
      <c r="O327" s="74">
        <f t="shared" si="51"/>
        <v>0</v>
      </c>
      <c r="P327" s="74">
        <f t="shared" si="48"/>
        <v>267.60000000000002</v>
      </c>
      <c r="Q327" s="74">
        <f t="shared" si="51"/>
        <v>0</v>
      </c>
      <c r="R327" s="74">
        <f t="shared" si="49"/>
        <v>267.60000000000002</v>
      </c>
    </row>
    <row r="328" spans="2:18" s="49" customFormat="1" ht="42" x14ac:dyDescent="0.4">
      <c r="B328" s="50"/>
      <c r="C328" s="7"/>
      <c r="D328" s="45" t="s">
        <v>14</v>
      </c>
      <c r="E328" s="79" t="s">
        <v>351</v>
      </c>
      <c r="F328" s="79">
        <v>200</v>
      </c>
      <c r="G328" s="39"/>
      <c r="H328" s="74">
        <v>166.5</v>
      </c>
      <c r="I328" s="74"/>
      <c r="J328" s="74">
        <f t="shared" si="44"/>
        <v>166.5</v>
      </c>
      <c r="K328" s="74"/>
      <c r="L328" s="74">
        <f t="shared" si="46"/>
        <v>166.5</v>
      </c>
      <c r="M328" s="74">
        <v>101.1</v>
      </c>
      <c r="N328" s="74">
        <f t="shared" si="47"/>
        <v>267.60000000000002</v>
      </c>
      <c r="O328" s="74"/>
      <c r="P328" s="74">
        <f t="shared" si="48"/>
        <v>267.60000000000002</v>
      </c>
      <c r="Q328" s="74"/>
      <c r="R328" s="74">
        <f t="shared" si="49"/>
        <v>267.60000000000002</v>
      </c>
    </row>
    <row r="329" spans="2:18" s="49" customFormat="1" ht="69.599999999999994" customHeight="1" x14ac:dyDescent="0.4">
      <c r="B329" s="50"/>
      <c r="C329" s="7"/>
      <c r="D329" s="45" t="s">
        <v>386</v>
      </c>
      <c r="E329" s="79" t="s">
        <v>388</v>
      </c>
      <c r="F329" s="79"/>
      <c r="G329" s="39"/>
      <c r="H329" s="74">
        <f>H330+H332</f>
        <v>22737</v>
      </c>
      <c r="I329" s="74">
        <f>I330+I332+I334</f>
        <v>423.7</v>
      </c>
      <c r="J329" s="74">
        <f t="shared" si="44"/>
        <v>23160.7</v>
      </c>
      <c r="K329" s="74">
        <f>K330+K332+K334+K337</f>
        <v>-345.7</v>
      </c>
      <c r="L329" s="74">
        <f t="shared" si="46"/>
        <v>22815</v>
      </c>
      <c r="M329" s="74">
        <f>M330+M332+M334+M337</f>
        <v>10.699999999999932</v>
      </c>
      <c r="N329" s="74">
        <f t="shared" si="47"/>
        <v>22825.7</v>
      </c>
      <c r="O329" s="74">
        <f>O330+O332+O334+O337</f>
        <v>0</v>
      </c>
      <c r="P329" s="74">
        <f t="shared" si="48"/>
        <v>22825.7</v>
      </c>
      <c r="Q329" s="74">
        <f>Q330+Q332+Q334+Q337</f>
        <v>0</v>
      </c>
      <c r="R329" s="74">
        <f t="shared" si="49"/>
        <v>22825.7</v>
      </c>
    </row>
    <row r="330" spans="2:18" s="49" customFormat="1" ht="63" x14ac:dyDescent="0.4">
      <c r="B330" s="50"/>
      <c r="C330" s="7"/>
      <c r="D330" s="45" t="s">
        <v>406</v>
      </c>
      <c r="E330" s="79" t="s">
        <v>387</v>
      </c>
      <c r="F330" s="79"/>
      <c r="G330" s="39"/>
      <c r="H330" s="74">
        <f>H331</f>
        <v>19135.7</v>
      </c>
      <c r="I330" s="74">
        <f>I331</f>
        <v>0</v>
      </c>
      <c r="J330" s="74">
        <f t="shared" si="44"/>
        <v>19135.7</v>
      </c>
      <c r="K330" s="74">
        <f>K331</f>
        <v>0</v>
      </c>
      <c r="L330" s="74">
        <f t="shared" si="46"/>
        <v>19135.7</v>
      </c>
      <c r="M330" s="74">
        <f>M331</f>
        <v>0</v>
      </c>
      <c r="N330" s="74">
        <f t="shared" si="47"/>
        <v>19135.7</v>
      </c>
      <c r="O330" s="74">
        <f>O331</f>
        <v>0</v>
      </c>
      <c r="P330" s="74">
        <f t="shared" si="48"/>
        <v>19135.7</v>
      </c>
      <c r="Q330" s="74">
        <f>Q331</f>
        <v>0</v>
      </c>
      <c r="R330" s="74">
        <f t="shared" si="49"/>
        <v>19135.7</v>
      </c>
    </row>
    <row r="331" spans="2:18" s="49" customFormat="1" ht="42" x14ac:dyDescent="0.4">
      <c r="B331" s="50"/>
      <c r="C331" s="7"/>
      <c r="D331" s="45" t="s">
        <v>52</v>
      </c>
      <c r="E331" s="79" t="s">
        <v>387</v>
      </c>
      <c r="F331" s="79">
        <v>400</v>
      </c>
      <c r="G331" s="39"/>
      <c r="H331" s="74">
        <v>19135.7</v>
      </c>
      <c r="I331" s="74"/>
      <c r="J331" s="74">
        <f t="shared" si="44"/>
        <v>19135.7</v>
      </c>
      <c r="K331" s="74"/>
      <c r="L331" s="74">
        <f t="shared" si="46"/>
        <v>19135.7</v>
      </c>
      <c r="M331" s="74"/>
      <c r="N331" s="74">
        <f t="shared" si="47"/>
        <v>19135.7</v>
      </c>
      <c r="O331" s="74"/>
      <c r="P331" s="74">
        <f t="shared" si="48"/>
        <v>19135.7</v>
      </c>
      <c r="Q331" s="74"/>
      <c r="R331" s="74">
        <f t="shared" si="49"/>
        <v>19135.7</v>
      </c>
    </row>
    <row r="332" spans="2:18" s="49" customFormat="1" ht="63" x14ac:dyDescent="0.4">
      <c r="B332" s="50"/>
      <c r="C332" s="7"/>
      <c r="D332" s="45" t="s">
        <v>407</v>
      </c>
      <c r="E332" s="79" t="s">
        <v>387</v>
      </c>
      <c r="F332" s="79"/>
      <c r="G332" s="39"/>
      <c r="H332" s="74">
        <f>H333</f>
        <v>3601.3</v>
      </c>
      <c r="I332" s="74">
        <f>I333</f>
        <v>0</v>
      </c>
      <c r="J332" s="74">
        <f t="shared" si="44"/>
        <v>3601.3</v>
      </c>
      <c r="K332" s="74">
        <f>K333</f>
        <v>-741.9</v>
      </c>
      <c r="L332" s="74">
        <f t="shared" si="46"/>
        <v>2859.4</v>
      </c>
      <c r="M332" s="74">
        <f>M333</f>
        <v>0</v>
      </c>
      <c r="N332" s="74">
        <f t="shared" si="47"/>
        <v>2859.4</v>
      </c>
      <c r="O332" s="74">
        <f>O333</f>
        <v>0</v>
      </c>
      <c r="P332" s="74">
        <f t="shared" si="48"/>
        <v>2859.4</v>
      </c>
      <c r="Q332" s="74">
        <f>Q333</f>
        <v>0</v>
      </c>
      <c r="R332" s="74">
        <f t="shared" si="49"/>
        <v>2859.4</v>
      </c>
    </row>
    <row r="333" spans="2:18" s="49" customFormat="1" ht="42" x14ac:dyDescent="0.4">
      <c r="B333" s="50"/>
      <c r="C333" s="7"/>
      <c r="D333" s="45" t="s">
        <v>52</v>
      </c>
      <c r="E333" s="79" t="s">
        <v>387</v>
      </c>
      <c r="F333" s="79">
        <v>400</v>
      </c>
      <c r="G333" s="39"/>
      <c r="H333" s="74">
        <v>3601.3</v>
      </c>
      <c r="I333" s="74"/>
      <c r="J333" s="74">
        <f t="shared" ref="J333:J427" si="52">H333+I333</f>
        <v>3601.3</v>
      </c>
      <c r="K333" s="74">
        <v>-741.9</v>
      </c>
      <c r="L333" s="74">
        <f t="shared" si="46"/>
        <v>2859.4</v>
      </c>
      <c r="M333" s="74"/>
      <c r="N333" s="74">
        <f t="shared" si="47"/>
        <v>2859.4</v>
      </c>
      <c r="O333" s="74"/>
      <c r="P333" s="74">
        <f t="shared" si="48"/>
        <v>2859.4</v>
      </c>
      <c r="Q333" s="74"/>
      <c r="R333" s="74">
        <f t="shared" si="49"/>
        <v>2859.4</v>
      </c>
    </row>
    <row r="334" spans="2:18" s="49" customFormat="1" ht="21" x14ac:dyDescent="0.4">
      <c r="B334" s="50"/>
      <c r="C334" s="7"/>
      <c r="D334" s="99" t="s">
        <v>53</v>
      </c>
      <c r="E334" s="65" t="s">
        <v>463</v>
      </c>
      <c r="F334" s="100"/>
      <c r="G334" s="39"/>
      <c r="H334" s="74">
        <f>H335</f>
        <v>0</v>
      </c>
      <c r="I334" s="74">
        <f>I335</f>
        <v>423.7</v>
      </c>
      <c r="J334" s="74">
        <f t="shared" si="52"/>
        <v>423.7</v>
      </c>
      <c r="K334" s="74">
        <f>K335</f>
        <v>391.2</v>
      </c>
      <c r="L334" s="74">
        <f t="shared" si="46"/>
        <v>814.9</v>
      </c>
      <c r="M334" s="74">
        <f>M335+M336</f>
        <v>10.699999999999932</v>
      </c>
      <c r="N334" s="74">
        <f t="shared" si="47"/>
        <v>825.59999999999991</v>
      </c>
      <c r="O334" s="74">
        <f>O335+O336</f>
        <v>0</v>
      </c>
      <c r="P334" s="74">
        <f t="shared" si="48"/>
        <v>825.59999999999991</v>
      </c>
      <c r="Q334" s="74">
        <f>Q335+Q336</f>
        <v>0</v>
      </c>
      <c r="R334" s="74">
        <f t="shared" si="49"/>
        <v>825.59999999999991</v>
      </c>
    </row>
    <row r="335" spans="2:18" s="49" customFormat="1" ht="38.4" x14ac:dyDescent="0.4">
      <c r="B335" s="50"/>
      <c r="C335" s="7"/>
      <c r="D335" s="99" t="s">
        <v>14</v>
      </c>
      <c r="E335" s="65" t="s">
        <v>463</v>
      </c>
      <c r="F335" s="100">
        <v>200</v>
      </c>
      <c r="G335" s="39"/>
      <c r="H335" s="74"/>
      <c r="I335" s="74">
        <v>423.7</v>
      </c>
      <c r="J335" s="74">
        <f t="shared" si="52"/>
        <v>423.7</v>
      </c>
      <c r="K335" s="74">
        <v>391.2</v>
      </c>
      <c r="L335" s="74">
        <f t="shared" si="46"/>
        <v>814.9</v>
      </c>
      <c r="M335" s="74">
        <v>-804.2</v>
      </c>
      <c r="N335" s="74">
        <f t="shared" si="47"/>
        <v>10.699999999999932</v>
      </c>
      <c r="O335" s="74"/>
      <c r="P335" s="74">
        <f t="shared" si="48"/>
        <v>10.699999999999932</v>
      </c>
      <c r="Q335" s="74"/>
      <c r="R335" s="74">
        <f t="shared" si="49"/>
        <v>10.699999999999932</v>
      </c>
    </row>
    <row r="336" spans="2:18" s="49" customFormat="1" ht="38.4" x14ac:dyDescent="0.4">
      <c r="B336" s="50"/>
      <c r="C336" s="7"/>
      <c r="D336" s="99" t="s">
        <v>52</v>
      </c>
      <c r="E336" s="65" t="s">
        <v>463</v>
      </c>
      <c r="F336" s="100">
        <v>400</v>
      </c>
      <c r="G336" s="39"/>
      <c r="H336" s="74"/>
      <c r="I336" s="74"/>
      <c r="J336" s="74"/>
      <c r="K336" s="74"/>
      <c r="L336" s="74"/>
      <c r="M336" s="74">
        <v>814.9</v>
      </c>
      <c r="N336" s="74">
        <f t="shared" si="47"/>
        <v>814.9</v>
      </c>
      <c r="O336" s="74"/>
      <c r="P336" s="74">
        <f t="shared" si="48"/>
        <v>814.9</v>
      </c>
      <c r="Q336" s="74"/>
      <c r="R336" s="74">
        <f t="shared" si="49"/>
        <v>814.9</v>
      </c>
    </row>
    <row r="337" spans="2:18" s="49" customFormat="1" ht="38.4" x14ac:dyDescent="0.4">
      <c r="B337" s="50"/>
      <c r="C337" s="7"/>
      <c r="D337" s="99" t="s">
        <v>499</v>
      </c>
      <c r="E337" s="110" t="s">
        <v>500</v>
      </c>
      <c r="F337" s="111"/>
      <c r="G337" s="39"/>
      <c r="H337" s="74"/>
      <c r="I337" s="74"/>
      <c r="J337" s="74"/>
      <c r="K337" s="74">
        <f>K338</f>
        <v>5</v>
      </c>
      <c r="L337" s="74">
        <f t="shared" si="46"/>
        <v>5</v>
      </c>
      <c r="M337" s="74">
        <f>M338</f>
        <v>0</v>
      </c>
      <c r="N337" s="74">
        <f t="shared" si="47"/>
        <v>5</v>
      </c>
      <c r="O337" s="74">
        <f>O338</f>
        <v>0</v>
      </c>
      <c r="P337" s="74">
        <f t="shared" si="48"/>
        <v>5</v>
      </c>
      <c r="Q337" s="74">
        <f>Q338</f>
        <v>0</v>
      </c>
      <c r="R337" s="74">
        <f t="shared" si="49"/>
        <v>5</v>
      </c>
    </row>
    <row r="338" spans="2:18" s="49" customFormat="1" ht="26.4" customHeight="1" x14ac:dyDescent="0.4">
      <c r="B338" s="50"/>
      <c r="C338" s="7"/>
      <c r="D338" s="129" t="s">
        <v>52</v>
      </c>
      <c r="E338" s="130" t="s">
        <v>500</v>
      </c>
      <c r="F338" s="131">
        <v>400</v>
      </c>
      <c r="G338" s="132"/>
      <c r="H338" s="133"/>
      <c r="I338" s="133"/>
      <c r="J338" s="133"/>
      <c r="K338" s="133">
        <v>5</v>
      </c>
      <c r="L338" s="133">
        <f t="shared" si="46"/>
        <v>5</v>
      </c>
      <c r="M338" s="133"/>
      <c r="N338" s="133">
        <f t="shared" si="47"/>
        <v>5</v>
      </c>
      <c r="O338" s="133"/>
      <c r="P338" s="133">
        <f t="shared" si="48"/>
        <v>5</v>
      </c>
      <c r="Q338" s="133"/>
      <c r="R338" s="133">
        <f t="shared" si="49"/>
        <v>5</v>
      </c>
    </row>
    <row r="339" spans="2:18" s="49" customFormat="1" ht="67.8" customHeight="1" x14ac:dyDescent="0.4">
      <c r="B339" s="50"/>
      <c r="C339" s="7"/>
      <c r="D339" s="129" t="s">
        <v>495</v>
      </c>
      <c r="E339" s="130" t="s">
        <v>537</v>
      </c>
      <c r="F339" s="131"/>
      <c r="G339" s="132"/>
      <c r="H339" s="133"/>
      <c r="I339" s="133"/>
      <c r="J339" s="133"/>
      <c r="K339" s="133"/>
      <c r="L339" s="133"/>
      <c r="M339" s="133">
        <f>M340</f>
        <v>2000</v>
      </c>
      <c r="N339" s="133">
        <f t="shared" si="47"/>
        <v>2000</v>
      </c>
      <c r="O339" s="133">
        <f>O340</f>
        <v>437.3</v>
      </c>
      <c r="P339" s="133">
        <f t="shared" si="48"/>
        <v>2437.3000000000002</v>
      </c>
      <c r="Q339" s="133">
        <f>Q340</f>
        <v>2600</v>
      </c>
      <c r="R339" s="133">
        <f t="shared" si="49"/>
        <v>5037.3</v>
      </c>
    </row>
    <row r="340" spans="2:18" s="49" customFormat="1" ht="51" customHeight="1" x14ac:dyDescent="0.4">
      <c r="B340" s="50"/>
      <c r="C340" s="7"/>
      <c r="D340" s="129" t="s">
        <v>497</v>
      </c>
      <c r="E340" s="130" t="s">
        <v>538</v>
      </c>
      <c r="F340" s="131"/>
      <c r="G340" s="132"/>
      <c r="H340" s="133"/>
      <c r="I340" s="133"/>
      <c r="J340" s="133"/>
      <c r="K340" s="133"/>
      <c r="L340" s="133"/>
      <c r="M340" s="133">
        <f>M341</f>
        <v>2000</v>
      </c>
      <c r="N340" s="133">
        <f t="shared" si="47"/>
        <v>2000</v>
      </c>
      <c r="O340" s="133">
        <f>O341</f>
        <v>437.3</v>
      </c>
      <c r="P340" s="133">
        <f t="shared" si="48"/>
        <v>2437.3000000000002</v>
      </c>
      <c r="Q340" s="133">
        <f>Q341</f>
        <v>2600</v>
      </c>
      <c r="R340" s="133">
        <f t="shared" si="49"/>
        <v>5037.3</v>
      </c>
    </row>
    <row r="341" spans="2:18" s="49" customFormat="1" ht="21" x14ac:dyDescent="0.4">
      <c r="B341" s="50"/>
      <c r="C341" s="7"/>
      <c r="D341" s="129" t="s">
        <v>18</v>
      </c>
      <c r="E341" s="130" t="s">
        <v>538</v>
      </c>
      <c r="F341" s="131" t="s">
        <v>445</v>
      </c>
      <c r="G341" s="132"/>
      <c r="H341" s="133"/>
      <c r="I341" s="133"/>
      <c r="J341" s="133"/>
      <c r="K341" s="133"/>
      <c r="L341" s="133"/>
      <c r="M341" s="133">
        <v>2000</v>
      </c>
      <c r="N341" s="133">
        <f t="shared" si="47"/>
        <v>2000</v>
      </c>
      <c r="O341" s="133">
        <v>437.3</v>
      </c>
      <c r="P341" s="133">
        <f t="shared" si="48"/>
        <v>2437.3000000000002</v>
      </c>
      <c r="Q341" s="133">
        <v>2600</v>
      </c>
      <c r="R341" s="133">
        <f t="shared" si="49"/>
        <v>5037.3</v>
      </c>
    </row>
    <row r="342" spans="2:18" s="49" customFormat="1" ht="40.799999999999997" customHeight="1" x14ac:dyDescent="0.4">
      <c r="B342" s="50"/>
      <c r="C342" s="7"/>
      <c r="D342" s="129" t="s">
        <v>539</v>
      </c>
      <c r="E342" s="130" t="s">
        <v>540</v>
      </c>
      <c r="F342" s="131"/>
      <c r="G342" s="132"/>
      <c r="H342" s="133"/>
      <c r="I342" s="133"/>
      <c r="J342" s="133"/>
      <c r="K342" s="133"/>
      <c r="L342" s="133"/>
      <c r="M342" s="133">
        <f>M343</f>
        <v>5.3</v>
      </c>
      <c r="N342" s="133">
        <f t="shared" si="47"/>
        <v>5.3</v>
      </c>
      <c r="O342" s="133">
        <f>O343</f>
        <v>0</v>
      </c>
      <c r="P342" s="133">
        <f t="shared" si="48"/>
        <v>5.3</v>
      </c>
      <c r="Q342" s="133">
        <f>Q343</f>
        <v>0</v>
      </c>
      <c r="R342" s="133">
        <f t="shared" si="49"/>
        <v>5.3</v>
      </c>
    </row>
    <row r="343" spans="2:18" s="49" customFormat="1" ht="21" x14ac:dyDescent="0.4">
      <c r="B343" s="50"/>
      <c r="C343" s="7"/>
      <c r="D343" s="129" t="s">
        <v>53</v>
      </c>
      <c r="E343" s="130" t="s">
        <v>541</v>
      </c>
      <c r="F343" s="131"/>
      <c r="G343" s="132"/>
      <c r="H343" s="133"/>
      <c r="I343" s="133"/>
      <c r="J343" s="133"/>
      <c r="K343" s="133"/>
      <c r="L343" s="133"/>
      <c r="M343" s="133">
        <f>M344</f>
        <v>5.3</v>
      </c>
      <c r="N343" s="133">
        <f t="shared" si="47"/>
        <v>5.3</v>
      </c>
      <c r="O343" s="133">
        <f>O344</f>
        <v>0</v>
      </c>
      <c r="P343" s="133">
        <f t="shared" si="48"/>
        <v>5.3</v>
      </c>
      <c r="Q343" s="133">
        <f>Q344</f>
        <v>0</v>
      </c>
      <c r="R343" s="133">
        <f t="shared" si="49"/>
        <v>5.3</v>
      </c>
    </row>
    <row r="344" spans="2:18" s="49" customFormat="1" ht="37.200000000000003" x14ac:dyDescent="0.4">
      <c r="B344" s="50"/>
      <c r="C344" s="7"/>
      <c r="D344" s="129" t="s">
        <v>14</v>
      </c>
      <c r="E344" s="130" t="s">
        <v>541</v>
      </c>
      <c r="F344" s="131" t="s">
        <v>284</v>
      </c>
      <c r="G344" s="132"/>
      <c r="H344" s="133"/>
      <c r="I344" s="133"/>
      <c r="J344" s="133"/>
      <c r="K344" s="133"/>
      <c r="L344" s="133"/>
      <c r="M344" s="133">
        <v>5.3</v>
      </c>
      <c r="N344" s="133">
        <f t="shared" si="47"/>
        <v>5.3</v>
      </c>
      <c r="O344" s="133"/>
      <c r="P344" s="133">
        <f t="shared" si="48"/>
        <v>5.3</v>
      </c>
      <c r="Q344" s="133"/>
      <c r="R344" s="133">
        <f t="shared" si="49"/>
        <v>5.3</v>
      </c>
    </row>
    <row r="345" spans="2:18" s="49" customFormat="1" ht="71.400000000000006" customHeight="1" x14ac:dyDescent="0.4">
      <c r="B345" s="50"/>
      <c r="C345" s="7"/>
      <c r="D345" s="129" t="s">
        <v>542</v>
      </c>
      <c r="E345" s="130" t="s">
        <v>543</v>
      </c>
      <c r="F345" s="131"/>
      <c r="G345" s="132"/>
      <c r="H345" s="133"/>
      <c r="I345" s="133"/>
      <c r="J345" s="133"/>
      <c r="K345" s="133"/>
      <c r="L345" s="133"/>
      <c r="M345" s="133">
        <f>M346</f>
        <v>298.7</v>
      </c>
      <c r="N345" s="133">
        <f t="shared" si="47"/>
        <v>298.7</v>
      </c>
      <c r="O345" s="133">
        <f>O346</f>
        <v>0</v>
      </c>
      <c r="P345" s="133">
        <f t="shared" si="48"/>
        <v>298.7</v>
      </c>
      <c r="Q345" s="133">
        <f>Q346</f>
        <v>0</v>
      </c>
      <c r="R345" s="133">
        <f t="shared" si="49"/>
        <v>298.7</v>
      </c>
    </row>
    <row r="346" spans="2:18" s="49" customFormat="1" ht="21" x14ac:dyDescent="0.4">
      <c r="B346" s="50"/>
      <c r="C346" s="7"/>
      <c r="D346" s="129" t="s">
        <v>53</v>
      </c>
      <c r="E346" s="130" t="s">
        <v>544</v>
      </c>
      <c r="F346" s="131"/>
      <c r="G346" s="132"/>
      <c r="H346" s="133"/>
      <c r="I346" s="133"/>
      <c r="J346" s="133"/>
      <c r="K346" s="133"/>
      <c r="L346" s="133"/>
      <c r="M346" s="133">
        <f>M347+M348</f>
        <v>298.7</v>
      </c>
      <c r="N346" s="133">
        <f t="shared" si="47"/>
        <v>298.7</v>
      </c>
      <c r="O346" s="133">
        <f>O347+O348</f>
        <v>0</v>
      </c>
      <c r="P346" s="133">
        <f t="shared" si="48"/>
        <v>298.7</v>
      </c>
      <c r="Q346" s="133">
        <f>Q347+Q348</f>
        <v>0</v>
      </c>
      <c r="R346" s="133">
        <f t="shared" si="49"/>
        <v>298.7</v>
      </c>
    </row>
    <row r="347" spans="2:18" s="49" customFormat="1" ht="37.200000000000003" x14ac:dyDescent="0.4">
      <c r="B347" s="50"/>
      <c r="C347" s="7"/>
      <c r="D347" s="129" t="s">
        <v>14</v>
      </c>
      <c r="E347" s="130" t="s">
        <v>544</v>
      </c>
      <c r="F347" s="131" t="s">
        <v>284</v>
      </c>
      <c r="G347" s="132"/>
      <c r="H347" s="133"/>
      <c r="I347" s="133"/>
      <c r="J347" s="133"/>
      <c r="K347" s="133"/>
      <c r="L347" s="133"/>
      <c r="M347" s="133">
        <v>181.5</v>
      </c>
      <c r="N347" s="133">
        <f t="shared" si="47"/>
        <v>181.5</v>
      </c>
      <c r="O347" s="133"/>
      <c r="P347" s="133">
        <f t="shared" si="48"/>
        <v>181.5</v>
      </c>
      <c r="Q347" s="133"/>
      <c r="R347" s="133">
        <f t="shared" si="49"/>
        <v>181.5</v>
      </c>
    </row>
    <row r="348" spans="2:18" s="49" customFormat="1" ht="37.200000000000003" x14ac:dyDescent="0.4">
      <c r="B348" s="50"/>
      <c r="C348" s="7"/>
      <c r="D348" s="129" t="s">
        <v>52</v>
      </c>
      <c r="E348" s="130" t="s">
        <v>544</v>
      </c>
      <c r="F348" s="131">
        <v>400</v>
      </c>
      <c r="G348" s="132"/>
      <c r="H348" s="133"/>
      <c r="I348" s="133"/>
      <c r="J348" s="133"/>
      <c r="K348" s="133"/>
      <c r="L348" s="133"/>
      <c r="M348" s="133">
        <v>117.2</v>
      </c>
      <c r="N348" s="133">
        <f t="shared" si="47"/>
        <v>117.2</v>
      </c>
      <c r="O348" s="133"/>
      <c r="P348" s="133">
        <f t="shared" si="48"/>
        <v>117.2</v>
      </c>
      <c r="Q348" s="133"/>
      <c r="R348" s="133">
        <f t="shared" si="49"/>
        <v>117.2</v>
      </c>
    </row>
    <row r="349" spans="2:18" s="49" customFormat="1" ht="21" x14ac:dyDescent="0.4">
      <c r="B349" s="50"/>
      <c r="C349" s="7"/>
      <c r="D349" s="134" t="s">
        <v>501</v>
      </c>
      <c r="E349" s="130" t="s">
        <v>502</v>
      </c>
      <c r="F349" s="131"/>
      <c r="G349" s="132"/>
      <c r="H349" s="133"/>
      <c r="I349" s="133"/>
      <c r="J349" s="133"/>
      <c r="K349" s="133">
        <f>K350</f>
        <v>105</v>
      </c>
      <c r="L349" s="133">
        <f t="shared" si="46"/>
        <v>105</v>
      </c>
      <c r="M349" s="133">
        <f>M350</f>
        <v>0</v>
      </c>
      <c r="N349" s="133">
        <f t="shared" si="47"/>
        <v>105</v>
      </c>
      <c r="O349" s="133">
        <f>O350</f>
        <v>0</v>
      </c>
      <c r="P349" s="133">
        <f t="shared" si="48"/>
        <v>105</v>
      </c>
      <c r="Q349" s="133">
        <f>Q350</f>
        <v>0</v>
      </c>
      <c r="R349" s="133">
        <f t="shared" si="49"/>
        <v>105</v>
      </c>
    </row>
    <row r="350" spans="2:18" s="49" customFormat="1" ht="37.200000000000003" x14ac:dyDescent="0.4">
      <c r="B350" s="50"/>
      <c r="C350" s="7"/>
      <c r="D350" s="134" t="s">
        <v>499</v>
      </c>
      <c r="E350" s="130" t="s">
        <v>503</v>
      </c>
      <c r="F350" s="131"/>
      <c r="G350" s="132"/>
      <c r="H350" s="133"/>
      <c r="I350" s="133"/>
      <c r="J350" s="133"/>
      <c r="K350" s="133">
        <f>K351</f>
        <v>105</v>
      </c>
      <c r="L350" s="133">
        <f t="shared" si="46"/>
        <v>105</v>
      </c>
      <c r="M350" s="133">
        <f>M351</f>
        <v>0</v>
      </c>
      <c r="N350" s="133">
        <f t="shared" si="47"/>
        <v>105</v>
      </c>
      <c r="O350" s="133">
        <f>O351</f>
        <v>0</v>
      </c>
      <c r="P350" s="133">
        <f t="shared" si="48"/>
        <v>105</v>
      </c>
      <c r="Q350" s="133">
        <f>Q351</f>
        <v>0</v>
      </c>
      <c r="R350" s="133">
        <f t="shared" si="49"/>
        <v>105</v>
      </c>
    </row>
    <row r="351" spans="2:18" s="49" customFormat="1" ht="37.200000000000003" x14ac:dyDescent="0.4">
      <c r="B351" s="50"/>
      <c r="C351" s="7"/>
      <c r="D351" s="134" t="s">
        <v>14</v>
      </c>
      <c r="E351" s="130" t="s">
        <v>503</v>
      </c>
      <c r="F351" s="131">
        <v>200</v>
      </c>
      <c r="G351" s="132"/>
      <c r="H351" s="133"/>
      <c r="I351" s="133"/>
      <c r="J351" s="133"/>
      <c r="K351" s="133">
        <v>105</v>
      </c>
      <c r="L351" s="133">
        <f t="shared" si="46"/>
        <v>105</v>
      </c>
      <c r="M351" s="133"/>
      <c r="N351" s="133">
        <f t="shared" si="47"/>
        <v>105</v>
      </c>
      <c r="O351" s="133"/>
      <c r="P351" s="133">
        <f t="shared" si="48"/>
        <v>105</v>
      </c>
      <c r="Q351" s="133"/>
      <c r="R351" s="133">
        <f t="shared" si="49"/>
        <v>105</v>
      </c>
    </row>
    <row r="352" spans="2:18" s="49" customFormat="1" ht="47.4" customHeight="1" x14ac:dyDescent="0.4">
      <c r="B352" s="50"/>
      <c r="C352" s="7"/>
      <c r="D352" s="134" t="s">
        <v>504</v>
      </c>
      <c r="E352" s="130" t="s">
        <v>506</v>
      </c>
      <c r="F352" s="131"/>
      <c r="G352" s="132"/>
      <c r="H352" s="133"/>
      <c r="I352" s="133"/>
      <c r="J352" s="133"/>
      <c r="K352" s="133">
        <f>K353</f>
        <v>25</v>
      </c>
      <c r="L352" s="133">
        <f t="shared" si="46"/>
        <v>25</v>
      </c>
      <c r="M352" s="133">
        <f>M353</f>
        <v>0</v>
      </c>
      <c r="N352" s="133">
        <f t="shared" si="47"/>
        <v>25</v>
      </c>
      <c r="O352" s="133">
        <f>O353</f>
        <v>0</v>
      </c>
      <c r="P352" s="133">
        <f t="shared" si="48"/>
        <v>25</v>
      </c>
      <c r="Q352" s="133">
        <f>Q353</f>
        <v>0</v>
      </c>
      <c r="R352" s="133">
        <f t="shared" si="49"/>
        <v>25</v>
      </c>
    </row>
    <row r="353" spans="2:18" s="49" customFormat="1" ht="49.8" customHeight="1" x14ac:dyDescent="0.4">
      <c r="B353" s="50"/>
      <c r="C353" s="7"/>
      <c r="D353" s="134" t="s">
        <v>505</v>
      </c>
      <c r="E353" s="130" t="s">
        <v>507</v>
      </c>
      <c r="F353" s="131"/>
      <c r="G353" s="132"/>
      <c r="H353" s="133"/>
      <c r="I353" s="133"/>
      <c r="J353" s="133"/>
      <c r="K353" s="133">
        <f>K354</f>
        <v>25</v>
      </c>
      <c r="L353" s="133">
        <f t="shared" si="46"/>
        <v>25</v>
      </c>
      <c r="M353" s="133">
        <f>M354</f>
        <v>0</v>
      </c>
      <c r="N353" s="133">
        <f t="shared" si="47"/>
        <v>25</v>
      </c>
      <c r="O353" s="133">
        <f>O354</f>
        <v>0</v>
      </c>
      <c r="P353" s="133">
        <f t="shared" si="48"/>
        <v>25</v>
      </c>
      <c r="Q353" s="133">
        <f>Q354</f>
        <v>0</v>
      </c>
      <c r="R353" s="133">
        <f t="shared" si="49"/>
        <v>25</v>
      </c>
    </row>
    <row r="354" spans="2:18" s="49" customFormat="1" ht="21" x14ac:dyDescent="0.4">
      <c r="B354" s="50"/>
      <c r="C354" s="7"/>
      <c r="D354" s="134" t="s">
        <v>18</v>
      </c>
      <c r="E354" s="130" t="s">
        <v>507</v>
      </c>
      <c r="F354" s="131" t="s">
        <v>445</v>
      </c>
      <c r="G354" s="132"/>
      <c r="H354" s="133"/>
      <c r="I354" s="133"/>
      <c r="J354" s="133"/>
      <c r="K354" s="133">
        <v>25</v>
      </c>
      <c r="L354" s="133">
        <f t="shared" si="46"/>
        <v>25</v>
      </c>
      <c r="M354" s="133"/>
      <c r="N354" s="133">
        <f t="shared" si="47"/>
        <v>25</v>
      </c>
      <c r="O354" s="133"/>
      <c r="P354" s="133">
        <f t="shared" si="48"/>
        <v>25</v>
      </c>
      <c r="Q354" s="133"/>
      <c r="R354" s="133">
        <f t="shared" si="49"/>
        <v>25</v>
      </c>
    </row>
    <row r="355" spans="2:18" ht="46.2" customHeight="1" x14ac:dyDescent="0.4">
      <c r="B355" s="12"/>
      <c r="C355" s="13">
        <v>13</v>
      </c>
      <c r="D355" s="135" t="s">
        <v>117</v>
      </c>
      <c r="E355" s="136" t="s">
        <v>118</v>
      </c>
      <c r="F355" s="136"/>
      <c r="G355" s="135"/>
      <c r="H355" s="137">
        <f>H356</f>
        <v>6300</v>
      </c>
      <c r="I355" s="137">
        <f>I356</f>
        <v>0</v>
      </c>
      <c r="J355" s="137">
        <f t="shared" si="52"/>
        <v>6300</v>
      </c>
      <c r="K355" s="137">
        <f>K356+K359</f>
        <v>2000</v>
      </c>
      <c r="L355" s="137">
        <f t="shared" si="46"/>
        <v>8300</v>
      </c>
      <c r="M355" s="137">
        <f>M356+M359</f>
        <v>0</v>
      </c>
      <c r="N355" s="137">
        <f t="shared" si="47"/>
        <v>8300</v>
      </c>
      <c r="O355" s="137">
        <f>O356+O359</f>
        <v>3239.9</v>
      </c>
      <c r="P355" s="137">
        <f t="shared" si="48"/>
        <v>11539.9</v>
      </c>
      <c r="Q355" s="137">
        <f>Q356+Q359</f>
        <v>0</v>
      </c>
      <c r="R355" s="137">
        <f t="shared" si="49"/>
        <v>11539.9</v>
      </c>
    </row>
    <row r="356" spans="2:18" ht="32.4" customHeight="1" x14ac:dyDescent="0.4">
      <c r="B356" s="12"/>
      <c r="C356" s="7"/>
      <c r="D356" s="39" t="s">
        <v>120</v>
      </c>
      <c r="E356" s="79" t="s">
        <v>121</v>
      </c>
      <c r="F356" s="79"/>
      <c r="G356" s="39"/>
      <c r="H356" s="74">
        <f t="shared" ref="H356:Q357" si="53">H357</f>
        <v>6300</v>
      </c>
      <c r="I356" s="74">
        <f t="shared" si="53"/>
        <v>0</v>
      </c>
      <c r="J356" s="74">
        <f t="shared" si="52"/>
        <v>6300</v>
      </c>
      <c r="K356" s="74">
        <f t="shared" si="53"/>
        <v>0</v>
      </c>
      <c r="L356" s="74">
        <f t="shared" si="46"/>
        <v>6300</v>
      </c>
      <c r="M356" s="74">
        <f t="shared" si="53"/>
        <v>0</v>
      </c>
      <c r="N356" s="74">
        <f t="shared" si="47"/>
        <v>6300</v>
      </c>
      <c r="O356" s="74">
        <f t="shared" si="53"/>
        <v>0</v>
      </c>
      <c r="P356" s="74">
        <f t="shared" si="48"/>
        <v>6300</v>
      </c>
      <c r="Q356" s="74">
        <f t="shared" si="53"/>
        <v>0</v>
      </c>
      <c r="R356" s="74">
        <f t="shared" si="49"/>
        <v>6300</v>
      </c>
    </row>
    <row r="357" spans="2:18" s="49" customFormat="1" ht="27.6" customHeight="1" x14ac:dyDescent="0.4">
      <c r="B357" s="50"/>
      <c r="C357" s="7"/>
      <c r="D357" s="39" t="s">
        <v>119</v>
      </c>
      <c r="E357" s="79" t="s">
        <v>122</v>
      </c>
      <c r="F357" s="79"/>
      <c r="G357" s="39"/>
      <c r="H357" s="74">
        <f t="shared" si="53"/>
        <v>6300</v>
      </c>
      <c r="I357" s="74">
        <f t="shared" si="53"/>
        <v>0</v>
      </c>
      <c r="J357" s="74">
        <f t="shared" si="52"/>
        <v>6300</v>
      </c>
      <c r="K357" s="74">
        <f t="shared" si="53"/>
        <v>0</v>
      </c>
      <c r="L357" s="74">
        <f t="shared" si="46"/>
        <v>6300</v>
      </c>
      <c r="M357" s="74">
        <f t="shared" si="53"/>
        <v>0</v>
      </c>
      <c r="N357" s="74">
        <f t="shared" si="47"/>
        <v>6300</v>
      </c>
      <c r="O357" s="74">
        <f t="shared" si="53"/>
        <v>0</v>
      </c>
      <c r="P357" s="74">
        <f t="shared" si="48"/>
        <v>6300</v>
      </c>
      <c r="Q357" s="74">
        <f t="shared" si="53"/>
        <v>0</v>
      </c>
      <c r="R357" s="74">
        <f t="shared" si="49"/>
        <v>6300</v>
      </c>
    </row>
    <row r="358" spans="2:18" ht="42" x14ac:dyDescent="0.4">
      <c r="B358" s="12"/>
      <c r="C358" s="7"/>
      <c r="D358" s="39" t="s">
        <v>14</v>
      </c>
      <c r="E358" s="79" t="s">
        <v>122</v>
      </c>
      <c r="F358" s="79">
        <v>200</v>
      </c>
      <c r="G358" s="39"/>
      <c r="H358" s="74">
        <v>6300</v>
      </c>
      <c r="I358" s="74"/>
      <c r="J358" s="74">
        <f t="shared" si="52"/>
        <v>6300</v>
      </c>
      <c r="K358" s="74"/>
      <c r="L358" s="74">
        <f t="shared" si="46"/>
        <v>6300</v>
      </c>
      <c r="M358" s="74"/>
      <c r="N358" s="74">
        <f t="shared" si="47"/>
        <v>6300</v>
      </c>
      <c r="O358" s="74"/>
      <c r="P358" s="74">
        <f t="shared" si="48"/>
        <v>6300</v>
      </c>
      <c r="Q358" s="74"/>
      <c r="R358" s="74">
        <f t="shared" si="49"/>
        <v>6300</v>
      </c>
    </row>
    <row r="359" spans="2:18" s="49" customFormat="1" ht="63" x14ac:dyDescent="0.4">
      <c r="B359" s="50"/>
      <c r="C359" s="7"/>
      <c r="D359" s="39" t="s">
        <v>495</v>
      </c>
      <c r="E359" s="108" t="s">
        <v>496</v>
      </c>
      <c r="F359" s="108"/>
      <c r="G359" s="39"/>
      <c r="H359" s="74"/>
      <c r="I359" s="74"/>
      <c r="J359" s="74"/>
      <c r="K359" s="74">
        <f>K360</f>
        <v>2000</v>
      </c>
      <c r="L359" s="74">
        <f t="shared" si="46"/>
        <v>2000</v>
      </c>
      <c r="M359" s="74">
        <f>M360</f>
        <v>0</v>
      </c>
      <c r="N359" s="74">
        <f t="shared" si="47"/>
        <v>2000</v>
      </c>
      <c r="O359" s="74">
        <f>O360</f>
        <v>3239.9</v>
      </c>
      <c r="P359" s="74">
        <f t="shared" si="48"/>
        <v>5239.8999999999996</v>
      </c>
      <c r="Q359" s="74">
        <f>Q360</f>
        <v>0</v>
      </c>
      <c r="R359" s="74">
        <f t="shared" si="49"/>
        <v>5239.8999999999996</v>
      </c>
    </row>
    <row r="360" spans="2:18" s="49" customFormat="1" ht="42" x14ac:dyDescent="0.4">
      <c r="B360" s="50"/>
      <c r="C360" s="7"/>
      <c r="D360" s="39" t="s">
        <v>497</v>
      </c>
      <c r="E360" s="108" t="s">
        <v>498</v>
      </c>
      <c r="F360" s="108"/>
      <c r="G360" s="39"/>
      <c r="H360" s="74"/>
      <c r="I360" s="74"/>
      <c r="J360" s="74"/>
      <c r="K360" s="74">
        <f>K361</f>
        <v>2000</v>
      </c>
      <c r="L360" s="74">
        <f t="shared" si="46"/>
        <v>2000</v>
      </c>
      <c r="M360" s="74">
        <f>M361</f>
        <v>0</v>
      </c>
      <c r="N360" s="74">
        <f t="shared" si="47"/>
        <v>2000</v>
      </c>
      <c r="O360" s="74">
        <f>O361</f>
        <v>3239.9</v>
      </c>
      <c r="P360" s="74">
        <f t="shared" si="48"/>
        <v>5239.8999999999996</v>
      </c>
      <c r="Q360" s="74">
        <f>Q361</f>
        <v>0</v>
      </c>
      <c r="R360" s="74">
        <f t="shared" si="49"/>
        <v>5239.8999999999996</v>
      </c>
    </row>
    <row r="361" spans="2:18" s="49" customFormat="1" ht="21" x14ac:dyDescent="0.4">
      <c r="B361" s="50"/>
      <c r="C361" s="7"/>
      <c r="D361" s="39" t="s">
        <v>18</v>
      </c>
      <c r="E361" s="108" t="s">
        <v>498</v>
      </c>
      <c r="F361" s="108" t="s">
        <v>445</v>
      </c>
      <c r="G361" s="39"/>
      <c r="H361" s="74"/>
      <c r="I361" s="74"/>
      <c r="J361" s="74"/>
      <c r="K361" s="74">
        <v>2000</v>
      </c>
      <c r="L361" s="74">
        <f t="shared" si="46"/>
        <v>2000</v>
      </c>
      <c r="M361" s="74"/>
      <c r="N361" s="74">
        <f t="shared" si="47"/>
        <v>2000</v>
      </c>
      <c r="O361" s="74">
        <v>3239.9</v>
      </c>
      <c r="P361" s="74">
        <f t="shared" si="48"/>
        <v>5239.8999999999996</v>
      </c>
      <c r="Q361" s="74"/>
      <c r="R361" s="74">
        <f t="shared" si="49"/>
        <v>5239.8999999999996</v>
      </c>
    </row>
    <row r="362" spans="2:18" ht="40.799999999999997" x14ac:dyDescent="0.4">
      <c r="B362" s="12"/>
      <c r="C362" s="13">
        <v>14</v>
      </c>
      <c r="D362" s="9" t="s">
        <v>229</v>
      </c>
      <c r="E362" s="41" t="s">
        <v>123</v>
      </c>
      <c r="F362" s="41"/>
      <c r="G362" s="15"/>
      <c r="H362" s="73">
        <f>H363+H373</f>
        <v>108527</v>
      </c>
      <c r="I362" s="73">
        <f>I363+I373</f>
        <v>-4197.8000000000011</v>
      </c>
      <c r="J362" s="73">
        <f t="shared" si="52"/>
        <v>104329.2</v>
      </c>
      <c r="K362" s="73">
        <f>K363+K373</f>
        <v>0</v>
      </c>
      <c r="L362" s="73">
        <f t="shared" si="46"/>
        <v>104329.2</v>
      </c>
      <c r="M362" s="73">
        <f>M363+M373</f>
        <v>13445</v>
      </c>
      <c r="N362" s="73">
        <f t="shared" si="47"/>
        <v>117774.2</v>
      </c>
      <c r="O362" s="73">
        <f>O363+O373</f>
        <v>76</v>
      </c>
      <c r="P362" s="73">
        <f t="shared" si="48"/>
        <v>117850.2</v>
      </c>
      <c r="Q362" s="73">
        <f>Q363+Q373</f>
        <v>0</v>
      </c>
      <c r="R362" s="73">
        <f t="shared" si="49"/>
        <v>117850.2</v>
      </c>
    </row>
    <row r="363" spans="2:18" ht="66.75" customHeight="1" x14ac:dyDescent="0.4">
      <c r="B363" s="12"/>
      <c r="C363" s="7"/>
      <c r="D363" s="39" t="s">
        <v>228</v>
      </c>
      <c r="E363" s="79" t="s">
        <v>124</v>
      </c>
      <c r="F363" s="79"/>
      <c r="G363" s="40"/>
      <c r="H363" s="74">
        <f>H364+H366+H368</f>
        <v>47122.6</v>
      </c>
      <c r="I363" s="74">
        <f>I364+I366+I368+I370</f>
        <v>-4359.4000000000015</v>
      </c>
      <c r="J363" s="74">
        <f t="shared" si="52"/>
        <v>42763.199999999997</v>
      </c>
      <c r="K363" s="74">
        <f>K364+K366+K368+K370</f>
        <v>0</v>
      </c>
      <c r="L363" s="74">
        <f t="shared" si="46"/>
        <v>42763.199999999997</v>
      </c>
      <c r="M363" s="74">
        <f>M364+M366+M368+M370</f>
        <v>13312.9</v>
      </c>
      <c r="N363" s="74">
        <f t="shared" si="47"/>
        <v>56076.1</v>
      </c>
      <c r="O363" s="74">
        <f>O364+O366+O368+O370</f>
        <v>76</v>
      </c>
      <c r="P363" s="74">
        <f t="shared" si="48"/>
        <v>56152.1</v>
      </c>
      <c r="Q363" s="74">
        <f>Q364+Q366+Q368+Q370</f>
        <v>0</v>
      </c>
      <c r="R363" s="74">
        <f t="shared" si="49"/>
        <v>56152.1</v>
      </c>
    </row>
    <row r="364" spans="2:18" ht="21" x14ac:dyDescent="0.4">
      <c r="B364" s="12"/>
      <c r="C364" s="7"/>
      <c r="D364" s="39" t="s">
        <v>313</v>
      </c>
      <c r="E364" s="79" t="s">
        <v>125</v>
      </c>
      <c r="F364" s="79"/>
      <c r="G364" s="40"/>
      <c r="H364" s="74">
        <f>H365</f>
        <v>161.69999999999999</v>
      </c>
      <c r="I364" s="74">
        <f>I365</f>
        <v>0</v>
      </c>
      <c r="J364" s="74">
        <f t="shared" si="52"/>
        <v>161.69999999999999</v>
      </c>
      <c r="K364" s="74">
        <f>K365</f>
        <v>0</v>
      </c>
      <c r="L364" s="74">
        <f t="shared" si="46"/>
        <v>161.69999999999999</v>
      </c>
      <c r="M364" s="74">
        <f>M365</f>
        <v>0</v>
      </c>
      <c r="N364" s="74">
        <f t="shared" si="47"/>
        <v>161.69999999999999</v>
      </c>
      <c r="O364" s="74">
        <f>O365</f>
        <v>76</v>
      </c>
      <c r="P364" s="74">
        <f t="shared" si="48"/>
        <v>237.7</v>
      </c>
      <c r="Q364" s="74">
        <f>Q365</f>
        <v>0</v>
      </c>
      <c r="R364" s="74">
        <f t="shared" si="49"/>
        <v>237.7</v>
      </c>
    </row>
    <row r="365" spans="2:18" ht="42" x14ac:dyDescent="0.4">
      <c r="B365" s="12"/>
      <c r="C365" s="7"/>
      <c r="D365" s="39" t="s">
        <v>14</v>
      </c>
      <c r="E365" s="79" t="s">
        <v>125</v>
      </c>
      <c r="F365" s="79">
        <v>200</v>
      </c>
      <c r="G365" s="40"/>
      <c r="H365" s="74">
        <v>161.69999999999999</v>
      </c>
      <c r="I365" s="74"/>
      <c r="J365" s="74">
        <f t="shared" si="52"/>
        <v>161.69999999999999</v>
      </c>
      <c r="K365" s="74"/>
      <c r="L365" s="74">
        <f t="shared" si="46"/>
        <v>161.69999999999999</v>
      </c>
      <c r="M365" s="74"/>
      <c r="N365" s="74">
        <f t="shared" si="47"/>
        <v>161.69999999999999</v>
      </c>
      <c r="O365" s="74">
        <v>76</v>
      </c>
      <c r="P365" s="74">
        <f t="shared" si="48"/>
        <v>237.7</v>
      </c>
      <c r="Q365" s="74"/>
      <c r="R365" s="74">
        <f t="shared" si="49"/>
        <v>237.7</v>
      </c>
    </row>
    <row r="366" spans="2:18" ht="154.94999999999999" customHeight="1" x14ac:dyDescent="0.4">
      <c r="B366" s="12"/>
      <c r="C366" s="7"/>
      <c r="D366" s="16" t="s">
        <v>316</v>
      </c>
      <c r="E366" s="27" t="s">
        <v>290</v>
      </c>
      <c r="F366" s="28"/>
      <c r="G366" s="40"/>
      <c r="H366" s="74">
        <f>H367</f>
        <v>39952</v>
      </c>
      <c r="I366" s="74">
        <f>I367</f>
        <v>-39952</v>
      </c>
      <c r="J366" s="74">
        <f t="shared" si="52"/>
        <v>0</v>
      </c>
      <c r="K366" s="74">
        <f>K367</f>
        <v>0</v>
      </c>
      <c r="L366" s="74">
        <f t="shared" si="46"/>
        <v>0</v>
      </c>
      <c r="M366" s="74">
        <f>M367</f>
        <v>0</v>
      </c>
      <c r="N366" s="74">
        <f t="shared" si="47"/>
        <v>0</v>
      </c>
      <c r="O366" s="74">
        <f>O367</f>
        <v>0</v>
      </c>
      <c r="P366" s="74">
        <f t="shared" si="48"/>
        <v>0</v>
      </c>
      <c r="Q366" s="74">
        <f>Q367</f>
        <v>0</v>
      </c>
      <c r="R366" s="74">
        <f t="shared" si="49"/>
        <v>0</v>
      </c>
    </row>
    <row r="367" spans="2:18" ht="42" x14ac:dyDescent="0.4">
      <c r="B367" s="12"/>
      <c r="C367" s="7"/>
      <c r="D367" s="67" t="s">
        <v>52</v>
      </c>
      <c r="E367" s="28" t="s">
        <v>290</v>
      </c>
      <c r="F367" s="28" t="s">
        <v>291</v>
      </c>
      <c r="G367" s="40"/>
      <c r="H367" s="74">
        <v>39952</v>
      </c>
      <c r="I367" s="74">
        <v>-39952</v>
      </c>
      <c r="J367" s="74">
        <f t="shared" si="52"/>
        <v>0</v>
      </c>
      <c r="K367" s="74"/>
      <c r="L367" s="74">
        <f t="shared" si="46"/>
        <v>0</v>
      </c>
      <c r="M367" s="74"/>
      <c r="N367" s="74">
        <f t="shared" si="47"/>
        <v>0</v>
      </c>
      <c r="O367" s="74"/>
      <c r="P367" s="74">
        <f t="shared" si="48"/>
        <v>0</v>
      </c>
      <c r="Q367" s="74"/>
      <c r="R367" s="74">
        <f t="shared" si="49"/>
        <v>0</v>
      </c>
    </row>
    <row r="368" spans="2:18" s="49" customFormat="1" ht="160.94999999999999" customHeight="1" x14ac:dyDescent="0.4">
      <c r="B368" s="50"/>
      <c r="C368" s="7"/>
      <c r="D368" s="16" t="s">
        <v>316</v>
      </c>
      <c r="E368" s="28" t="s">
        <v>382</v>
      </c>
      <c r="F368" s="28"/>
      <c r="G368" s="40"/>
      <c r="H368" s="74">
        <f>H369</f>
        <v>7008.9</v>
      </c>
      <c r="I368" s="74">
        <f>I369</f>
        <v>-7008.9</v>
      </c>
      <c r="J368" s="74">
        <f t="shared" si="52"/>
        <v>0</v>
      </c>
      <c r="K368" s="74">
        <f>K369</f>
        <v>0</v>
      </c>
      <c r="L368" s="74">
        <f t="shared" si="46"/>
        <v>0</v>
      </c>
      <c r="M368" s="74">
        <f>M369</f>
        <v>0</v>
      </c>
      <c r="N368" s="74">
        <f t="shared" si="47"/>
        <v>0</v>
      </c>
      <c r="O368" s="74">
        <f>O369</f>
        <v>0</v>
      </c>
      <c r="P368" s="74">
        <f t="shared" si="48"/>
        <v>0</v>
      </c>
      <c r="Q368" s="74">
        <f>Q369</f>
        <v>0</v>
      </c>
      <c r="R368" s="74">
        <f t="shared" si="49"/>
        <v>0</v>
      </c>
    </row>
    <row r="369" spans="2:18" s="49" customFormat="1" ht="42" x14ac:dyDescent="0.4">
      <c r="B369" s="50"/>
      <c r="C369" s="7"/>
      <c r="D369" s="67" t="s">
        <v>52</v>
      </c>
      <c r="E369" s="28" t="s">
        <v>382</v>
      </c>
      <c r="F369" s="28" t="s">
        <v>291</v>
      </c>
      <c r="G369" s="40"/>
      <c r="H369" s="74">
        <v>7008.9</v>
      </c>
      <c r="I369" s="74">
        <v>-7008.9</v>
      </c>
      <c r="J369" s="74">
        <f t="shared" si="52"/>
        <v>0</v>
      </c>
      <c r="K369" s="74"/>
      <c r="L369" s="74">
        <f t="shared" si="46"/>
        <v>0</v>
      </c>
      <c r="M369" s="74"/>
      <c r="N369" s="74">
        <f t="shared" si="47"/>
        <v>0</v>
      </c>
      <c r="O369" s="74"/>
      <c r="P369" s="74">
        <f t="shared" si="48"/>
        <v>0</v>
      </c>
      <c r="Q369" s="74"/>
      <c r="R369" s="74">
        <f t="shared" si="49"/>
        <v>0</v>
      </c>
    </row>
    <row r="370" spans="2:18" s="49" customFormat="1" ht="84.6" customHeight="1" x14ac:dyDescent="0.4">
      <c r="B370" s="50"/>
      <c r="C370" s="7"/>
      <c r="D370" s="104" t="s">
        <v>565</v>
      </c>
      <c r="E370" s="105" t="s">
        <v>482</v>
      </c>
      <c r="F370" s="105"/>
      <c r="G370" s="40"/>
      <c r="H370" s="74">
        <f>H371</f>
        <v>0</v>
      </c>
      <c r="I370" s="74">
        <f>I371</f>
        <v>42601.5</v>
      </c>
      <c r="J370" s="74">
        <f t="shared" ref="J370" si="54">H370+I370</f>
        <v>42601.5</v>
      </c>
      <c r="K370" s="74">
        <f>K371</f>
        <v>0</v>
      </c>
      <c r="L370" s="74">
        <f t="shared" si="46"/>
        <v>42601.5</v>
      </c>
      <c r="M370" s="74">
        <f>M371</f>
        <v>13312.9</v>
      </c>
      <c r="N370" s="74">
        <f t="shared" si="47"/>
        <v>55914.400000000001</v>
      </c>
      <c r="O370" s="74">
        <f>O371+O372</f>
        <v>0</v>
      </c>
      <c r="P370" s="74">
        <f t="shared" si="48"/>
        <v>55914.400000000001</v>
      </c>
      <c r="Q370" s="74">
        <f>Q371+Q372</f>
        <v>0</v>
      </c>
      <c r="R370" s="74">
        <f t="shared" si="49"/>
        <v>55914.400000000001</v>
      </c>
    </row>
    <row r="371" spans="2:18" s="49" customFormat="1" ht="38.4" x14ac:dyDescent="0.4">
      <c r="B371" s="50"/>
      <c r="C371" s="7"/>
      <c r="D371" s="104" t="s">
        <v>52</v>
      </c>
      <c r="E371" s="105" t="s">
        <v>482</v>
      </c>
      <c r="F371" s="105" t="s">
        <v>291</v>
      </c>
      <c r="G371" s="40"/>
      <c r="H371" s="74"/>
      <c r="I371" s="74">
        <v>42601.5</v>
      </c>
      <c r="J371" s="74">
        <f t="shared" si="52"/>
        <v>42601.5</v>
      </c>
      <c r="K371" s="74"/>
      <c r="L371" s="74">
        <f t="shared" si="46"/>
        <v>42601.5</v>
      </c>
      <c r="M371" s="74">
        <v>13312.9</v>
      </c>
      <c r="N371" s="74">
        <f t="shared" si="47"/>
        <v>55914.400000000001</v>
      </c>
      <c r="O371" s="74">
        <v>-54</v>
      </c>
      <c r="P371" s="74">
        <f t="shared" si="48"/>
        <v>55860.4</v>
      </c>
      <c r="Q371" s="74"/>
      <c r="R371" s="74">
        <f t="shared" si="49"/>
        <v>55860.4</v>
      </c>
    </row>
    <row r="372" spans="2:18" s="49" customFormat="1" ht="38.4" x14ac:dyDescent="0.4">
      <c r="B372" s="50"/>
      <c r="C372" s="7"/>
      <c r="D372" s="104" t="s">
        <v>14</v>
      </c>
      <c r="E372" s="105" t="s">
        <v>482</v>
      </c>
      <c r="F372" s="105" t="s">
        <v>284</v>
      </c>
      <c r="G372" s="40"/>
      <c r="H372" s="74"/>
      <c r="I372" s="74"/>
      <c r="J372" s="74"/>
      <c r="K372" s="74"/>
      <c r="L372" s="74"/>
      <c r="M372" s="74"/>
      <c r="N372" s="74"/>
      <c r="O372" s="74">
        <v>54</v>
      </c>
      <c r="P372" s="74">
        <f t="shared" si="48"/>
        <v>54</v>
      </c>
      <c r="Q372" s="74"/>
      <c r="R372" s="74">
        <f t="shared" si="49"/>
        <v>54</v>
      </c>
    </row>
    <row r="373" spans="2:18" ht="42" x14ac:dyDescent="0.4">
      <c r="B373" s="12"/>
      <c r="C373" s="7"/>
      <c r="D373" s="39" t="s">
        <v>218</v>
      </c>
      <c r="E373" s="79" t="s">
        <v>126</v>
      </c>
      <c r="F373" s="79"/>
      <c r="G373" s="40"/>
      <c r="H373" s="74">
        <f>H374+H377+H380+H382</f>
        <v>61404.399999999994</v>
      </c>
      <c r="I373" s="74">
        <f>I374+I377+I380+I382</f>
        <v>161.6</v>
      </c>
      <c r="J373" s="74">
        <f t="shared" si="52"/>
        <v>61565.999999999993</v>
      </c>
      <c r="K373" s="74">
        <f>K374+K377+K380+K382</f>
        <v>0</v>
      </c>
      <c r="L373" s="74">
        <f t="shared" ref="L373:L436" si="55">J373+K373</f>
        <v>61565.999999999993</v>
      </c>
      <c r="M373" s="74">
        <f>M374+M377+M380+M382</f>
        <v>132.1</v>
      </c>
      <c r="N373" s="74">
        <f t="shared" ref="N373:N436" si="56">L373+M373</f>
        <v>61698.099999999991</v>
      </c>
      <c r="O373" s="74">
        <f>O374+O377+O380+O382</f>
        <v>0</v>
      </c>
      <c r="P373" s="74">
        <f t="shared" ref="P373:P436" si="57">N373+O373</f>
        <v>61698.099999999991</v>
      </c>
      <c r="Q373" s="74">
        <f>Q374+Q377+Q380+Q382</f>
        <v>0</v>
      </c>
      <c r="R373" s="74">
        <f t="shared" ref="R373:R436" si="58">P373+Q373</f>
        <v>61698.099999999991</v>
      </c>
    </row>
    <row r="374" spans="2:18" ht="21" x14ac:dyDescent="0.4">
      <c r="B374" s="12"/>
      <c r="C374" s="7"/>
      <c r="D374" s="39" t="s">
        <v>49</v>
      </c>
      <c r="E374" s="79" t="s">
        <v>127</v>
      </c>
      <c r="F374" s="79"/>
      <c r="G374" s="40"/>
      <c r="H374" s="74">
        <f>H375+H376</f>
        <v>268</v>
      </c>
      <c r="I374" s="74">
        <f>I375+I376</f>
        <v>0</v>
      </c>
      <c r="J374" s="74">
        <f t="shared" si="52"/>
        <v>268</v>
      </c>
      <c r="K374" s="74">
        <f>K375+K376</f>
        <v>0</v>
      </c>
      <c r="L374" s="74">
        <f t="shared" si="55"/>
        <v>268</v>
      </c>
      <c r="M374" s="74">
        <f>M375+M376</f>
        <v>0</v>
      </c>
      <c r="N374" s="74">
        <f t="shared" si="56"/>
        <v>268</v>
      </c>
      <c r="O374" s="74">
        <f>O375+O376</f>
        <v>0</v>
      </c>
      <c r="P374" s="74">
        <f t="shared" si="57"/>
        <v>268</v>
      </c>
      <c r="Q374" s="74">
        <f>Q375+Q376</f>
        <v>0</v>
      </c>
      <c r="R374" s="74">
        <f t="shared" si="58"/>
        <v>268</v>
      </c>
    </row>
    <row r="375" spans="2:18" ht="84" x14ac:dyDescent="0.4">
      <c r="B375" s="12"/>
      <c r="C375" s="7"/>
      <c r="D375" s="39" t="s">
        <v>74</v>
      </c>
      <c r="E375" s="79" t="s">
        <v>127</v>
      </c>
      <c r="F375" s="79">
        <v>100</v>
      </c>
      <c r="G375" s="40"/>
      <c r="H375" s="74">
        <v>70</v>
      </c>
      <c r="I375" s="74"/>
      <c r="J375" s="74">
        <f t="shared" si="52"/>
        <v>70</v>
      </c>
      <c r="K375" s="74"/>
      <c r="L375" s="74">
        <f t="shared" si="55"/>
        <v>70</v>
      </c>
      <c r="M375" s="74"/>
      <c r="N375" s="74">
        <f t="shared" si="56"/>
        <v>70</v>
      </c>
      <c r="O375" s="74"/>
      <c r="P375" s="74">
        <f t="shared" si="57"/>
        <v>70</v>
      </c>
      <c r="Q375" s="74"/>
      <c r="R375" s="74">
        <f t="shared" si="58"/>
        <v>70</v>
      </c>
    </row>
    <row r="376" spans="2:18" ht="51" customHeight="1" x14ac:dyDescent="0.4">
      <c r="B376" s="12"/>
      <c r="C376" s="7"/>
      <c r="D376" s="39" t="s">
        <v>14</v>
      </c>
      <c r="E376" s="79" t="s">
        <v>127</v>
      </c>
      <c r="F376" s="79">
        <v>200</v>
      </c>
      <c r="G376" s="40">
        <v>7</v>
      </c>
      <c r="H376" s="74">
        <v>198</v>
      </c>
      <c r="I376" s="74"/>
      <c r="J376" s="74">
        <f t="shared" si="52"/>
        <v>198</v>
      </c>
      <c r="K376" s="74"/>
      <c r="L376" s="74">
        <f t="shared" si="55"/>
        <v>198</v>
      </c>
      <c r="M376" s="74"/>
      <c r="N376" s="74">
        <f t="shared" si="56"/>
        <v>198</v>
      </c>
      <c r="O376" s="74"/>
      <c r="P376" s="74">
        <f t="shared" si="57"/>
        <v>198</v>
      </c>
      <c r="Q376" s="74"/>
      <c r="R376" s="74">
        <f t="shared" si="58"/>
        <v>198</v>
      </c>
    </row>
    <row r="377" spans="2:18" s="49" customFormat="1" ht="144" customHeight="1" x14ac:dyDescent="0.4">
      <c r="B377" s="50"/>
      <c r="C377" s="7"/>
      <c r="D377" s="39" t="s">
        <v>128</v>
      </c>
      <c r="E377" s="79" t="s">
        <v>333</v>
      </c>
      <c r="F377" s="79"/>
      <c r="G377" s="40"/>
      <c r="H377" s="74">
        <f>H378+H379</f>
        <v>32328.799999999999</v>
      </c>
      <c r="I377" s="74">
        <f>I378+I379</f>
        <v>161.6</v>
      </c>
      <c r="J377" s="74">
        <f t="shared" si="52"/>
        <v>32490.399999999998</v>
      </c>
      <c r="K377" s="74">
        <f>K378+K379</f>
        <v>0</v>
      </c>
      <c r="L377" s="74">
        <f t="shared" si="55"/>
        <v>32490.399999999998</v>
      </c>
      <c r="M377" s="74">
        <f>M378+M379</f>
        <v>0</v>
      </c>
      <c r="N377" s="74">
        <f t="shared" si="56"/>
        <v>32490.399999999998</v>
      </c>
      <c r="O377" s="74">
        <f>O378+O379</f>
        <v>0</v>
      </c>
      <c r="P377" s="74">
        <f t="shared" si="57"/>
        <v>32490.399999999998</v>
      </c>
      <c r="Q377" s="74">
        <f>Q378+Q379</f>
        <v>0</v>
      </c>
      <c r="R377" s="74">
        <f t="shared" si="58"/>
        <v>32490.399999999998</v>
      </c>
    </row>
    <row r="378" spans="2:18" s="49" customFormat="1" ht="42.75" customHeight="1" x14ac:dyDescent="0.4">
      <c r="B378" s="50"/>
      <c r="C378" s="7"/>
      <c r="D378" s="39" t="s">
        <v>15</v>
      </c>
      <c r="E378" s="79" t="s">
        <v>333</v>
      </c>
      <c r="F378" s="79">
        <v>200</v>
      </c>
      <c r="G378" s="40"/>
      <c r="H378" s="74">
        <v>161.69999999999999</v>
      </c>
      <c r="I378" s="74">
        <v>0.9</v>
      </c>
      <c r="J378" s="74">
        <f t="shared" si="52"/>
        <v>162.6</v>
      </c>
      <c r="K378" s="74"/>
      <c r="L378" s="74">
        <f t="shared" si="55"/>
        <v>162.6</v>
      </c>
      <c r="M378" s="74"/>
      <c r="N378" s="74">
        <f t="shared" si="56"/>
        <v>162.6</v>
      </c>
      <c r="O378" s="74"/>
      <c r="P378" s="74">
        <f t="shared" si="57"/>
        <v>162.6</v>
      </c>
      <c r="Q378" s="74"/>
      <c r="R378" s="74">
        <f t="shared" si="58"/>
        <v>162.6</v>
      </c>
    </row>
    <row r="379" spans="2:18" s="49" customFormat="1" ht="42.75" customHeight="1" x14ac:dyDescent="0.4">
      <c r="B379" s="50"/>
      <c r="C379" s="7"/>
      <c r="D379" s="39" t="s">
        <v>14</v>
      </c>
      <c r="E379" s="79" t="s">
        <v>333</v>
      </c>
      <c r="F379" s="79">
        <v>300</v>
      </c>
      <c r="G379" s="40"/>
      <c r="H379" s="74">
        <v>32167.1</v>
      </c>
      <c r="I379" s="74">
        <v>160.69999999999999</v>
      </c>
      <c r="J379" s="74">
        <f t="shared" si="52"/>
        <v>32327.8</v>
      </c>
      <c r="K379" s="74"/>
      <c r="L379" s="74">
        <f t="shared" si="55"/>
        <v>32327.8</v>
      </c>
      <c r="M379" s="74"/>
      <c r="N379" s="74">
        <f t="shared" si="56"/>
        <v>32327.8</v>
      </c>
      <c r="O379" s="74"/>
      <c r="P379" s="74">
        <f t="shared" si="57"/>
        <v>32327.8</v>
      </c>
      <c r="Q379" s="74"/>
      <c r="R379" s="74">
        <f t="shared" si="58"/>
        <v>32327.8</v>
      </c>
    </row>
    <row r="380" spans="2:18" s="49" customFormat="1" ht="153.6" customHeight="1" x14ac:dyDescent="0.4">
      <c r="B380" s="50"/>
      <c r="C380" s="7"/>
      <c r="D380" s="39" t="s">
        <v>563</v>
      </c>
      <c r="E380" s="79" t="s">
        <v>334</v>
      </c>
      <c r="F380" s="79"/>
      <c r="G380" s="40"/>
      <c r="H380" s="74">
        <f>H381</f>
        <v>14.3</v>
      </c>
      <c r="I380" s="74">
        <f>I381</f>
        <v>0</v>
      </c>
      <c r="J380" s="74">
        <f t="shared" si="52"/>
        <v>14.3</v>
      </c>
      <c r="K380" s="74">
        <f>K381</f>
        <v>0</v>
      </c>
      <c r="L380" s="74">
        <f t="shared" si="55"/>
        <v>14.3</v>
      </c>
      <c r="M380" s="74">
        <f>M381</f>
        <v>132.1</v>
      </c>
      <c r="N380" s="74">
        <f t="shared" si="56"/>
        <v>146.4</v>
      </c>
      <c r="O380" s="74">
        <f>O381</f>
        <v>0</v>
      </c>
      <c r="P380" s="74">
        <f t="shared" si="57"/>
        <v>146.4</v>
      </c>
      <c r="Q380" s="74">
        <f>Q381</f>
        <v>0</v>
      </c>
      <c r="R380" s="74">
        <f t="shared" si="58"/>
        <v>146.4</v>
      </c>
    </row>
    <row r="381" spans="2:18" s="49" customFormat="1" ht="60" customHeight="1" x14ac:dyDescent="0.4">
      <c r="B381" s="50"/>
      <c r="C381" s="7"/>
      <c r="D381" s="39" t="s">
        <v>14</v>
      </c>
      <c r="E381" s="79" t="s">
        <v>334</v>
      </c>
      <c r="F381" s="79">
        <v>200</v>
      </c>
      <c r="G381" s="40"/>
      <c r="H381" s="74">
        <v>14.3</v>
      </c>
      <c r="I381" s="74"/>
      <c r="J381" s="74">
        <f t="shared" si="52"/>
        <v>14.3</v>
      </c>
      <c r="K381" s="74"/>
      <c r="L381" s="74">
        <f t="shared" si="55"/>
        <v>14.3</v>
      </c>
      <c r="M381" s="74">
        <v>132.1</v>
      </c>
      <c r="N381" s="74">
        <f t="shared" si="56"/>
        <v>146.4</v>
      </c>
      <c r="O381" s="74"/>
      <c r="P381" s="74">
        <f t="shared" si="57"/>
        <v>146.4</v>
      </c>
      <c r="Q381" s="74"/>
      <c r="R381" s="74">
        <f t="shared" si="58"/>
        <v>146.4</v>
      </c>
    </row>
    <row r="382" spans="2:18" s="49" customFormat="1" ht="91.2" customHeight="1" x14ac:dyDescent="0.4">
      <c r="B382" s="50"/>
      <c r="C382" s="7"/>
      <c r="D382" s="39" t="s">
        <v>129</v>
      </c>
      <c r="E382" s="79" t="s">
        <v>335</v>
      </c>
      <c r="F382" s="79"/>
      <c r="G382" s="40"/>
      <c r="H382" s="74">
        <f>H383+H384</f>
        <v>28793.3</v>
      </c>
      <c r="I382" s="74">
        <f>I383+I384</f>
        <v>0</v>
      </c>
      <c r="J382" s="74">
        <f t="shared" si="52"/>
        <v>28793.3</v>
      </c>
      <c r="K382" s="74">
        <f>K383+K384</f>
        <v>0</v>
      </c>
      <c r="L382" s="74">
        <f t="shared" si="55"/>
        <v>28793.3</v>
      </c>
      <c r="M382" s="74">
        <f>M383+M384</f>
        <v>0</v>
      </c>
      <c r="N382" s="74">
        <f t="shared" si="56"/>
        <v>28793.3</v>
      </c>
      <c r="O382" s="74">
        <f>O383+O384</f>
        <v>0</v>
      </c>
      <c r="P382" s="74">
        <f t="shared" si="57"/>
        <v>28793.3</v>
      </c>
      <c r="Q382" s="74">
        <f>Q383+Q384</f>
        <v>0</v>
      </c>
      <c r="R382" s="74">
        <f t="shared" si="58"/>
        <v>28793.3</v>
      </c>
    </row>
    <row r="383" spans="2:18" s="49" customFormat="1" ht="42.75" customHeight="1" x14ac:dyDescent="0.4">
      <c r="B383" s="50"/>
      <c r="C383" s="7"/>
      <c r="D383" s="39" t="s">
        <v>14</v>
      </c>
      <c r="E383" s="79" t="s">
        <v>335</v>
      </c>
      <c r="F383" s="79">
        <v>200</v>
      </c>
      <c r="G383" s="40"/>
      <c r="H383" s="74">
        <v>144</v>
      </c>
      <c r="I383" s="74"/>
      <c r="J383" s="74">
        <f t="shared" si="52"/>
        <v>144</v>
      </c>
      <c r="K383" s="74"/>
      <c r="L383" s="74">
        <f t="shared" si="55"/>
        <v>144</v>
      </c>
      <c r="M383" s="74"/>
      <c r="N383" s="74">
        <f t="shared" si="56"/>
        <v>144</v>
      </c>
      <c r="O383" s="74"/>
      <c r="P383" s="74">
        <f t="shared" si="57"/>
        <v>144</v>
      </c>
      <c r="Q383" s="74"/>
      <c r="R383" s="74">
        <f t="shared" si="58"/>
        <v>144</v>
      </c>
    </row>
    <row r="384" spans="2:18" s="49" customFormat="1" ht="42.75" customHeight="1" x14ac:dyDescent="0.4">
      <c r="B384" s="50"/>
      <c r="C384" s="7"/>
      <c r="D384" s="39" t="s">
        <v>15</v>
      </c>
      <c r="E384" s="79" t="s">
        <v>335</v>
      </c>
      <c r="F384" s="79">
        <v>300</v>
      </c>
      <c r="G384" s="40"/>
      <c r="H384" s="74">
        <v>28649.3</v>
      </c>
      <c r="I384" s="74"/>
      <c r="J384" s="74">
        <f t="shared" si="52"/>
        <v>28649.3</v>
      </c>
      <c r="K384" s="74"/>
      <c r="L384" s="74">
        <f t="shared" si="55"/>
        <v>28649.3</v>
      </c>
      <c r="M384" s="74"/>
      <c r="N384" s="74">
        <f t="shared" si="56"/>
        <v>28649.3</v>
      </c>
      <c r="O384" s="74"/>
      <c r="P384" s="74">
        <f t="shared" si="57"/>
        <v>28649.3</v>
      </c>
      <c r="Q384" s="74"/>
      <c r="R384" s="74">
        <f t="shared" si="58"/>
        <v>28649.3</v>
      </c>
    </row>
    <row r="385" spans="2:18" ht="81.599999999999994" customHeight="1" x14ac:dyDescent="0.4">
      <c r="B385" s="12"/>
      <c r="C385" s="13">
        <v>15</v>
      </c>
      <c r="D385" s="9" t="s">
        <v>276</v>
      </c>
      <c r="E385" s="41" t="s">
        <v>130</v>
      </c>
      <c r="F385" s="41"/>
      <c r="G385" s="15"/>
      <c r="H385" s="73">
        <f>H386+H389+H392+H395</f>
        <v>1919.2</v>
      </c>
      <c r="I385" s="73">
        <f>I386+I389+I392+I395</f>
        <v>0</v>
      </c>
      <c r="J385" s="73">
        <f t="shared" si="52"/>
        <v>1919.2</v>
      </c>
      <c r="K385" s="73">
        <f>K386+K389+K392+K395</f>
        <v>0</v>
      </c>
      <c r="L385" s="73">
        <f t="shared" si="55"/>
        <v>1919.2</v>
      </c>
      <c r="M385" s="73">
        <f>M386+M389+M392+M395</f>
        <v>0</v>
      </c>
      <c r="N385" s="73">
        <f t="shared" si="56"/>
        <v>1919.2</v>
      </c>
      <c r="O385" s="73">
        <f>O386+O389+O392+O395</f>
        <v>0</v>
      </c>
      <c r="P385" s="73">
        <f t="shared" si="57"/>
        <v>1919.2</v>
      </c>
      <c r="Q385" s="73">
        <f>Q386+Q389+Q392+Q395</f>
        <v>0</v>
      </c>
      <c r="R385" s="73">
        <f t="shared" si="58"/>
        <v>1919.2</v>
      </c>
    </row>
    <row r="386" spans="2:18" ht="69" customHeight="1" x14ac:dyDescent="0.4">
      <c r="B386" s="12"/>
      <c r="C386" s="7"/>
      <c r="D386" s="39" t="s">
        <v>219</v>
      </c>
      <c r="E386" s="79" t="s">
        <v>131</v>
      </c>
      <c r="F386" s="79"/>
      <c r="G386" s="40"/>
      <c r="H386" s="74">
        <f t="shared" ref="H386:Q396" si="59">H387</f>
        <v>1000</v>
      </c>
      <c r="I386" s="74">
        <f t="shared" si="59"/>
        <v>0</v>
      </c>
      <c r="J386" s="74">
        <f t="shared" si="52"/>
        <v>1000</v>
      </c>
      <c r="K386" s="74">
        <f t="shared" si="59"/>
        <v>0</v>
      </c>
      <c r="L386" s="74">
        <f t="shared" si="55"/>
        <v>1000</v>
      </c>
      <c r="M386" s="74">
        <f t="shared" si="59"/>
        <v>0</v>
      </c>
      <c r="N386" s="74">
        <f t="shared" si="56"/>
        <v>1000</v>
      </c>
      <c r="O386" s="74">
        <f t="shared" si="59"/>
        <v>0</v>
      </c>
      <c r="P386" s="74">
        <f t="shared" si="57"/>
        <v>1000</v>
      </c>
      <c r="Q386" s="74">
        <f t="shared" si="59"/>
        <v>0</v>
      </c>
      <c r="R386" s="74">
        <f t="shared" si="58"/>
        <v>1000</v>
      </c>
    </row>
    <row r="387" spans="2:18" ht="46.5" customHeight="1" x14ac:dyDescent="0.4">
      <c r="B387" s="12"/>
      <c r="C387" s="7"/>
      <c r="D387" s="39" t="s">
        <v>132</v>
      </c>
      <c r="E387" s="79" t="s">
        <v>133</v>
      </c>
      <c r="F387" s="79"/>
      <c r="G387" s="40"/>
      <c r="H387" s="74">
        <f t="shared" si="59"/>
        <v>1000</v>
      </c>
      <c r="I387" s="74">
        <f t="shared" si="59"/>
        <v>0</v>
      </c>
      <c r="J387" s="74">
        <f t="shared" si="52"/>
        <v>1000</v>
      </c>
      <c r="K387" s="74">
        <f t="shared" si="59"/>
        <v>0</v>
      </c>
      <c r="L387" s="74">
        <f t="shared" si="55"/>
        <v>1000</v>
      </c>
      <c r="M387" s="74">
        <f t="shared" si="59"/>
        <v>0</v>
      </c>
      <c r="N387" s="74">
        <f t="shared" si="56"/>
        <v>1000</v>
      </c>
      <c r="O387" s="74">
        <f t="shared" si="59"/>
        <v>0</v>
      </c>
      <c r="P387" s="74">
        <f t="shared" si="57"/>
        <v>1000</v>
      </c>
      <c r="Q387" s="74">
        <f t="shared" si="59"/>
        <v>0</v>
      </c>
      <c r="R387" s="74">
        <f t="shared" si="58"/>
        <v>1000</v>
      </c>
    </row>
    <row r="388" spans="2:18" ht="42" x14ac:dyDescent="0.4">
      <c r="B388" s="12"/>
      <c r="C388" s="7"/>
      <c r="D388" s="39" t="s">
        <v>14</v>
      </c>
      <c r="E388" s="79" t="s">
        <v>133</v>
      </c>
      <c r="F388" s="79">
        <v>200</v>
      </c>
      <c r="G388" s="40">
        <v>4</v>
      </c>
      <c r="H388" s="74">
        <v>1000</v>
      </c>
      <c r="I388" s="74"/>
      <c r="J388" s="74">
        <f t="shared" si="52"/>
        <v>1000</v>
      </c>
      <c r="K388" s="74"/>
      <c r="L388" s="74">
        <f t="shared" si="55"/>
        <v>1000</v>
      </c>
      <c r="M388" s="74"/>
      <c r="N388" s="74">
        <f t="shared" si="56"/>
        <v>1000</v>
      </c>
      <c r="O388" s="74"/>
      <c r="P388" s="74">
        <f t="shared" si="57"/>
        <v>1000</v>
      </c>
      <c r="Q388" s="74"/>
      <c r="R388" s="74">
        <f t="shared" si="58"/>
        <v>1000</v>
      </c>
    </row>
    <row r="389" spans="2:18" s="49" customFormat="1" ht="42" x14ac:dyDescent="0.4">
      <c r="B389" s="50"/>
      <c r="C389" s="7"/>
      <c r="D389" s="21" t="s">
        <v>369</v>
      </c>
      <c r="E389" s="65" t="s">
        <v>365</v>
      </c>
      <c r="F389" s="65"/>
      <c r="G389" s="40"/>
      <c r="H389" s="74">
        <f t="shared" si="59"/>
        <v>299.2</v>
      </c>
      <c r="I389" s="74">
        <f t="shared" si="59"/>
        <v>0</v>
      </c>
      <c r="J389" s="74">
        <f t="shared" si="52"/>
        <v>299.2</v>
      </c>
      <c r="K389" s="74">
        <f t="shared" si="59"/>
        <v>0</v>
      </c>
      <c r="L389" s="74">
        <f t="shared" si="55"/>
        <v>299.2</v>
      </c>
      <c r="M389" s="74">
        <f t="shared" si="59"/>
        <v>0</v>
      </c>
      <c r="N389" s="74">
        <f t="shared" si="56"/>
        <v>299.2</v>
      </c>
      <c r="O389" s="74">
        <f t="shared" si="59"/>
        <v>0</v>
      </c>
      <c r="P389" s="74">
        <f t="shared" si="57"/>
        <v>299.2</v>
      </c>
      <c r="Q389" s="74">
        <f t="shared" si="59"/>
        <v>0</v>
      </c>
      <c r="R389" s="74">
        <f t="shared" si="58"/>
        <v>299.2</v>
      </c>
    </row>
    <row r="390" spans="2:18" s="49" customFormat="1" ht="35.4" customHeight="1" x14ac:dyDescent="0.4">
      <c r="B390" s="50"/>
      <c r="C390" s="7"/>
      <c r="D390" s="21" t="s">
        <v>132</v>
      </c>
      <c r="E390" s="65" t="s">
        <v>366</v>
      </c>
      <c r="F390" s="65"/>
      <c r="G390" s="40"/>
      <c r="H390" s="74">
        <f t="shared" si="59"/>
        <v>299.2</v>
      </c>
      <c r="I390" s="74">
        <f t="shared" si="59"/>
        <v>0</v>
      </c>
      <c r="J390" s="74">
        <f t="shared" si="52"/>
        <v>299.2</v>
      </c>
      <c r="K390" s="74">
        <f t="shared" si="59"/>
        <v>0</v>
      </c>
      <c r="L390" s="74">
        <f t="shared" si="55"/>
        <v>299.2</v>
      </c>
      <c r="M390" s="74">
        <f t="shared" si="59"/>
        <v>0</v>
      </c>
      <c r="N390" s="74">
        <f t="shared" si="56"/>
        <v>299.2</v>
      </c>
      <c r="O390" s="74">
        <f t="shared" si="59"/>
        <v>0</v>
      </c>
      <c r="P390" s="74">
        <f t="shared" si="57"/>
        <v>299.2</v>
      </c>
      <c r="Q390" s="74">
        <f t="shared" si="59"/>
        <v>0</v>
      </c>
      <c r="R390" s="74">
        <f t="shared" si="58"/>
        <v>299.2</v>
      </c>
    </row>
    <row r="391" spans="2:18" s="49" customFormat="1" ht="42" x14ac:dyDescent="0.4">
      <c r="B391" s="50"/>
      <c r="C391" s="7"/>
      <c r="D391" s="45" t="s">
        <v>14</v>
      </c>
      <c r="E391" s="65" t="s">
        <v>366</v>
      </c>
      <c r="F391" s="65" t="s">
        <v>284</v>
      </c>
      <c r="G391" s="40"/>
      <c r="H391" s="74">
        <v>299.2</v>
      </c>
      <c r="I391" s="74"/>
      <c r="J391" s="74">
        <f t="shared" si="52"/>
        <v>299.2</v>
      </c>
      <c r="K391" s="74"/>
      <c r="L391" s="74">
        <f t="shared" si="55"/>
        <v>299.2</v>
      </c>
      <c r="M391" s="74"/>
      <c r="N391" s="74">
        <f t="shared" si="56"/>
        <v>299.2</v>
      </c>
      <c r="O391" s="74"/>
      <c r="P391" s="74">
        <f t="shared" si="57"/>
        <v>299.2</v>
      </c>
      <c r="Q391" s="74"/>
      <c r="R391" s="74">
        <f t="shared" si="58"/>
        <v>299.2</v>
      </c>
    </row>
    <row r="392" spans="2:18" s="49" customFormat="1" ht="42" x14ac:dyDescent="0.4">
      <c r="B392" s="50"/>
      <c r="C392" s="7"/>
      <c r="D392" s="45" t="s">
        <v>370</v>
      </c>
      <c r="E392" s="65" t="s">
        <v>367</v>
      </c>
      <c r="F392" s="65"/>
      <c r="G392" s="40"/>
      <c r="H392" s="74">
        <f t="shared" si="59"/>
        <v>120</v>
      </c>
      <c r="I392" s="74">
        <f t="shared" si="59"/>
        <v>0</v>
      </c>
      <c r="J392" s="74">
        <f t="shared" si="52"/>
        <v>120</v>
      </c>
      <c r="K392" s="74">
        <f t="shared" si="59"/>
        <v>0</v>
      </c>
      <c r="L392" s="74">
        <f t="shared" si="55"/>
        <v>120</v>
      </c>
      <c r="M392" s="74">
        <f t="shared" si="59"/>
        <v>0</v>
      </c>
      <c r="N392" s="74">
        <f t="shared" si="56"/>
        <v>120</v>
      </c>
      <c r="O392" s="74">
        <f t="shared" si="59"/>
        <v>0</v>
      </c>
      <c r="P392" s="74">
        <f t="shared" si="57"/>
        <v>120</v>
      </c>
      <c r="Q392" s="74">
        <f t="shared" si="59"/>
        <v>0</v>
      </c>
      <c r="R392" s="74">
        <f t="shared" si="58"/>
        <v>120</v>
      </c>
    </row>
    <row r="393" spans="2:18" s="49" customFormat="1" ht="21" x14ac:dyDescent="0.4">
      <c r="B393" s="50"/>
      <c r="C393" s="7"/>
      <c r="D393" s="21" t="s">
        <v>132</v>
      </c>
      <c r="E393" s="65" t="s">
        <v>368</v>
      </c>
      <c r="F393" s="65"/>
      <c r="G393" s="40"/>
      <c r="H393" s="74">
        <f t="shared" si="59"/>
        <v>120</v>
      </c>
      <c r="I393" s="74">
        <f t="shared" si="59"/>
        <v>0</v>
      </c>
      <c r="J393" s="74">
        <f t="shared" si="52"/>
        <v>120</v>
      </c>
      <c r="K393" s="74">
        <f t="shared" si="59"/>
        <v>0</v>
      </c>
      <c r="L393" s="74">
        <f t="shared" si="55"/>
        <v>120</v>
      </c>
      <c r="M393" s="74">
        <f t="shared" si="59"/>
        <v>0</v>
      </c>
      <c r="N393" s="74">
        <f t="shared" si="56"/>
        <v>120</v>
      </c>
      <c r="O393" s="74">
        <f t="shared" si="59"/>
        <v>0</v>
      </c>
      <c r="P393" s="74">
        <f t="shared" si="57"/>
        <v>120</v>
      </c>
      <c r="Q393" s="74">
        <f t="shared" si="59"/>
        <v>0</v>
      </c>
      <c r="R393" s="74">
        <f t="shared" si="58"/>
        <v>120</v>
      </c>
    </row>
    <row r="394" spans="2:18" s="49" customFormat="1" ht="42" x14ac:dyDescent="0.4">
      <c r="B394" s="50"/>
      <c r="C394" s="7"/>
      <c r="D394" s="45" t="s">
        <v>14</v>
      </c>
      <c r="E394" s="65" t="s">
        <v>368</v>
      </c>
      <c r="F394" s="65" t="s">
        <v>284</v>
      </c>
      <c r="G394" s="40"/>
      <c r="H394" s="74">
        <v>120</v>
      </c>
      <c r="I394" s="74"/>
      <c r="J394" s="74">
        <f t="shared" si="52"/>
        <v>120</v>
      </c>
      <c r="K394" s="74"/>
      <c r="L394" s="74">
        <f t="shared" si="55"/>
        <v>120</v>
      </c>
      <c r="M394" s="74"/>
      <c r="N394" s="74">
        <f t="shared" si="56"/>
        <v>120</v>
      </c>
      <c r="O394" s="74"/>
      <c r="P394" s="74">
        <f t="shared" si="57"/>
        <v>120</v>
      </c>
      <c r="Q394" s="74"/>
      <c r="R394" s="74">
        <f t="shared" si="58"/>
        <v>120</v>
      </c>
    </row>
    <row r="395" spans="2:18" s="49" customFormat="1" ht="42" x14ac:dyDescent="0.4">
      <c r="B395" s="50"/>
      <c r="C395" s="7"/>
      <c r="D395" s="45" t="s">
        <v>373</v>
      </c>
      <c r="E395" s="65" t="s">
        <v>371</v>
      </c>
      <c r="F395" s="65"/>
      <c r="G395" s="40"/>
      <c r="H395" s="74">
        <f t="shared" si="59"/>
        <v>500</v>
      </c>
      <c r="I395" s="74">
        <f t="shared" si="59"/>
        <v>0</v>
      </c>
      <c r="J395" s="74">
        <f t="shared" si="52"/>
        <v>500</v>
      </c>
      <c r="K395" s="74">
        <f t="shared" si="59"/>
        <v>0</v>
      </c>
      <c r="L395" s="74">
        <f t="shared" si="55"/>
        <v>500</v>
      </c>
      <c r="M395" s="74">
        <f t="shared" si="59"/>
        <v>0</v>
      </c>
      <c r="N395" s="74">
        <f t="shared" si="56"/>
        <v>500</v>
      </c>
      <c r="O395" s="74">
        <f t="shared" si="59"/>
        <v>0</v>
      </c>
      <c r="P395" s="74">
        <f t="shared" si="57"/>
        <v>500</v>
      </c>
      <c r="Q395" s="74">
        <f t="shared" si="59"/>
        <v>0</v>
      </c>
      <c r="R395" s="74">
        <f t="shared" si="58"/>
        <v>500</v>
      </c>
    </row>
    <row r="396" spans="2:18" s="49" customFormat="1" ht="21" x14ac:dyDescent="0.4">
      <c r="B396" s="50"/>
      <c r="C396" s="7"/>
      <c r="D396" s="21" t="s">
        <v>132</v>
      </c>
      <c r="E396" s="65" t="s">
        <v>372</v>
      </c>
      <c r="F396" s="65"/>
      <c r="G396" s="40"/>
      <c r="H396" s="74">
        <f t="shared" si="59"/>
        <v>500</v>
      </c>
      <c r="I396" s="74">
        <f t="shared" si="59"/>
        <v>0</v>
      </c>
      <c r="J396" s="74">
        <f t="shared" si="52"/>
        <v>500</v>
      </c>
      <c r="K396" s="74">
        <f t="shared" si="59"/>
        <v>0</v>
      </c>
      <c r="L396" s="74">
        <f t="shared" si="55"/>
        <v>500</v>
      </c>
      <c r="M396" s="74">
        <f t="shared" si="59"/>
        <v>0</v>
      </c>
      <c r="N396" s="74">
        <f t="shared" si="56"/>
        <v>500</v>
      </c>
      <c r="O396" s="74">
        <f t="shared" si="59"/>
        <v>0</v>
      </c>
      <c r="P396" s="74">
        <f t="shared" si="57"/>
        <v>500</v>
      </c>
      <c r="Q396" s="74">
        <f t="shared" si="59"/>
        <v>0</v>
      </c>
      <c r="R396" s="74">
        <f t="shared" si="58"/>
        <v>500</v>
      </c>
    </row>
    <row r="397" spans="2:18" s="49" customFormat="1" ht="42" x14ac:dyDescent="0.4">
      <c r="B397" s="50"/>
      <c r="C397" s="7"/>
      <c r="D397" s="45" t="s">
        <v>14</v>
      </c>
      <c r="E397" s="65" t="s">
        <v>372</v>
      </c>
      <c r="F397" s="65" t="s">
        <v>284</v>
      </c>
      <c r="G397" s="40"/>
      <c r="H397" s="74">
        <v>500</v>
      </c>
      <c r="I397" s="74"/>
      <c r="J397" s="74">
        <f t="shared" si="52"/>
        <v>500</v>
      </c>
      <c r="K397" s="74"/>
      <c r="L397" s="74">
        <f t="shared" si="55"/>
        <v>500</v>
      </c>
      <c r="M397" s="74"/>
      <c r="N397" s="74">
        <f t="shared" si="56"/>
        <v>500</v>
      </c>
      <c r="O397" s="74"/>
      <c r="P397" s="74">
        <f t="shared" si="57"/>
        <v>500</v>
      </c>
      <c r="Q397" s="74"/>
      <c r="R397" s="74">
        <f t="shared" si="58"/>
        <v>500</v>
      </c>
    </row>
    <row r="398" spans="2:18" ht="92.4" customHeight="1" x14ac:dyDescent="0.4">
      <c r="B398" s="12"/>
      <c r="C398" s="13">
        <v>16</v>
      </c>
      <c r="D398" s="9" t="s">
        <v>221</v>
      </c>
      <c r="E398" s="41" t="s">
        <v>134</v>
      </c>
      <c r="F398" s="41"/>
      <c r="G398" s="15"/>
      <c r="H398" s="73">
        <f>H399+H402+H405</f>
        <v>19096.000000000004</v>
      </c>
      <c r="I398" s="73">
        <f>I399+I402+I405</f>
        <v>-13.4</v>
      </c>
      <c r="J398" s="73">
        <f t="shared" si="52"/>
        <v>19082.600000000002</v>
      </c>
      <c r="K398" s="73">
        <f>K399+K402+K405</f>
        <v>0</v>
      </c>
      <c r="L398" s="73">
        <f t="shared" si="55"/>
        <v>19082.600000000002</v>
      </c>
      <c r="M398" s="73">
        <f>M399+M402+M405</f>
        <v>0</v>
      </c>
      <c r="N398" s="73">
        <f t="shared" si="56"/>
        <v>19082.600000000002</v>
      </c>
      <c r="O398" s="73">
        <f>O399+O402+O405</f>
        <v>0</v>
      </c>
      <c r="P398" s="73">
        <f t="shared" si="57"/>
        <v>19082.600000000002</v>
      </c>
      <c r="Q398" s="73">
        <f>Q399+Q402+Q405</f>
        <v>0</v>
      </c>
      <c r="R398" s="73">
        <f t="shared" si="58"/>
        <v>19082.600000000002</v>
      </c>
    </row>
    <row r="399" spans="2:18" ht="75.599999999999994" customHeight="1" x14ac:dyDescent="0.4">
      <c r="B399" s="12"/>
      <c r="C399" s="7"/>
      <c r="D399" s="39" t="s">
        <v>220</v>
      </c>
      <c r="E399" s="79" t="s">
        <v>135</v>
      </c>
      <c r="F399" s="79"/>
      <c r="G399" s="40"/>
      <c r="H399" s="74">
        <f t="shared" ref="H399:Q400" si="60">H400</f>
        <v>17654.400000000001</v>
      </c>
      <c r="I399" s="74">
        <f t="shared" si="60"/>
        <v>-13.4</v>
      </c>
      <c r="J399" s="74">
        <f t="shared" si="52"/>
        <v>17641</v>
      </c>
      <c r="K399" s="74">
        <f t="shared" si="60"/>
        <v>0</v>
      </c>
      <c r="L399" s="74">
        <f t="shared" si="55"/>
        <v>17641</v>
      </c>
      <c r="M399" s="74">
        <f t="shared" si="60"/>
        <v>0</v>
      </c>
      <c r="N399" s="74">
        <f t="shared" si="56"/>
        <v>17641</v>
      </c>
      <c r="O399" s="74">
        <f t="shared" si="60"/>
        <v>0</v>
      </c>
      <c r="P399" s="74">
        <f t="shared" si="57"/>
        <v>17641</v>
      </c>
      <c r="Q399" s="74">
        <f t="shared" si="60"/>
        <v>0</v>
      </c>
      <c r="R399" s="74">
        <f t="shared" si="58"/>
        <v>17641</v>
      </c>
    </row>
    <row r="400" spans="2:18" ht="84" customHeight="1" x14ac:dyDescent="0.4">
      <c r="B400" s="12"/>
      <c r="C400" s="7"/>
      <c r="D400" s="39" t="s">
        <v>298</v>
      </c>
      <c r="E400" s="79" t="s">
        <v>297</v>
      </c>
      <c r="F400" s="79"/>
      <c r="G400" s="40"/>
      <c r="H400" s="74">
        <f t="shared" si="60"/>
        <v>17654.400000000001</v>
      </c>
      <c r="I400" s="74">
        <f t="shared" si="60"/>
        <v>-13.4</v>
      </c>
      <c r="J400" s="74">
        <f t="shared" si="52"/>
        <v>17641</v>
      </c>
      <c r="K400" s="74">
        <f t="shared" si="60"/>
        <v>0</v>
      </c>
      <c r="L400" s="74">
        <f t="shared" si="55"/>
        <v>17641</v>
      </c>
      <c r="M400" s="74">
        <f t="shared" si="60"/>
        <v>0</v>
      </c>
      <c r="N400" s="74">
        <f t="shared" si="56"/>
        <v>17641</v>
      </c>
      <c r="O400" s="74">
        <f t="shared" si="60"/>
        <v>0</v>
      </c>
      <c r="P400" s="74">
        <f t="shared" si="57"/>
        <v>17641</v>
      </c>
      <c r="Q400" s="74">
        <f t="shared" si="60"/>
        <v>0</v>
      </c>
      <c r="R400" s="74">
        <f t="shared" si="58"/>
        <v>17641</v>
      </c>
    </row>
    <row r="401" spans="2:18" ht="21" x14ac:dyDescent="0.4">
      <c r="B401" s="12"/>
      <c r="C401" s="7"/>
      <c r="D401" s="39" t="s">
        <v>18</v>
      </c>
      <c r="E401" s="79" t="s">
        <v>297</v>
      </c>
      <c r="F401" s="79">
        <v>800</v>
      </c>
      <c r="G401" s="40">
        <v>5</v>
      </c>
      <c r="H401" s="74">
        <v>17654.400000000001</v>
      </c>
      <c r="I401" s="74">
        <v>-13.4</v>
      </c>
      <c r="J401" s="74">
        <f t="shared" si="52"/>
        <v>17641</v>
      </c>
      <c r="K401" s="74"/>
      <c r="L401" s="74">
        <f t="shared" si="55"/>
        <v>17641</v>
      </c>
      <c r="M401" s="74"/>
      <c r="N401" s="74">
        <f t="shared" si="56"/>
        <v>17641</v>
      </c>
      <c r="O401" s="74"/>
      <c r="P401" s="74">
        <f t="shared" si="57"/>
        <v>17641</v>
      </c>
      <c r="Q401" s="74"/>
      <c r="R401" s="74">
        <f t="shared" si="58"/>
        <v>17641</v>
      </c>
    </row>
    <row r="402" spans="2:18" ht="94.5" customHeight="1" x14ac:dyDescent="0.4">
      <c r="B402" s="12"/>
      <c r="C402" s="7"/>
      <c r="D402" s="39" t="s">
        <v>299</v>
      </c>
      <c r="E402" s="79" t="s">
        <v>136</v>
      </c>
      <c r="F402" s="79"/>
      <c r="G402" s="40"/>
      <c r="H402" s="74">
        <f t="shared" ref="H402:Q403" si="61">H403</f>
        <v>923.7</v>
      </c>
      <c r="I402" s="74">
        <f t="shared" si="61"/>
        <v>0</v>
      </c>
      <c r="J402" s="74">
        <f t="shared" si="52"/>
        <v>923.7</v>
      </c>
      <c r="K402" s="74">
        <f t="shared" si="61"/>
        <v>0</v>
      </c>
      <c r="L402" s="74">
        <f t="shared" si="55"/>
        <v>923.7</v>
      </c>
      <c r="M402" s="74">
        <f t="shared" si="61"/>
        <v>0</v>
      </c>
      <c r="N402" s="74">
        <f t="shared" si="56"/>
        <v>923.7</v>
      </c>
      <c r="O402" s="74">
        <f t="shared" si="61"/>
        <v>0</v>
      </c>
      <c r="P402" s="74">
        <f t="shared" si="57"/>
        <v>923.7</v>
      </c>
      <c r="Q402" s="74">
        <f t="shared" si="61"/>
        <v>0</v>
      </c>
      <c r="R402" s="74">
        <f t="shared" si="58"/>
        <v>923.7</v>
      </c>
    </row>
    <row r="403" spans="2:18" ht="151.80000000000001" customHeight="1" x14ac:dyDescent="0.4">
      <c r="B403" s="12"/>
      <c r="C403" s="7"/>
      <c r="D403" s="21" t="s">
        <v>568</v>
      </c>
      <c r="E403" s="79" t="s">
        <v>137</v>
      </c>
      <c r="F403" s="79"/>
      <c r="G403" s="40"/>
      <c r="H403" s="74">
        <f t="shared" si="61"/>
        <v>923.7</v>
      </c>
      <c r="I403" s="74">
        <f t="shared" si="61"/>
        <v>0</v>
      </c>
      <c r="J403" s="74">
        <f t="shared" si="52"/>
        <v>923.7</v>
      </c>
      <c r="K403" s="74">
        <f t="shared" si="61"/>
        <v>0</v>
      </c>
      <c r="L403" s="74">
        <f t="shared" si="55"/>
        <v>923.7</v>
      </c>
      <c r="M403" s="74">
        <f t="shared" si="61"/>
        <v>0</v>
      </c>
      <c r="N403" s="74">
        <f t="shared" si="56"/>
        <v>923.7</v>
      </c>
      <c r="O403" s="74">
        <f t="shared" si="61"/>
        <v>0</v>
      </c>
      <c r="P403" s="74">
        <f t="shared" si="57"/>
        <v>923.7</v>
      </c>
      <c r="Q403" s="74">
        <f t="shared" si="61"/>
        <v>0</v>
      </c>
      <c r="R403" s="74">
        <f t="shared" si="58"/>
        <v>923.7</v>
      </c>
    </row>
    <row r="404" spans="2:18" ht="50.25" customHeight="1" x14ac:dyDescent="0.4">
      <c r="B404" s="12"/>
      <c r="C404" s="7"/>
      <c r="D404" s="39" t="s">
        <v>14</v>
      </c>
      <c r="E404" s="79" t="s">
        <v>137</v>
      </c>
      <c r="F404" s="79">
        <v>200</v>
      </c>
      <c r="G404" s="40">
        <v>5</v>
      </c>
      <c r="H404" s="74">
        <v>923.7</v>
      </c>
      <c r="I404" s="74"/>
      <c r="J404" s="74">
        <f t="shared" si="52"/>
        <v>923.7</v>
      </c>
      <c r="K404" s="74"/>
      <c r="L404" s="74">
        <f t="shared" si="55"/>
        <v>923.7</v>
      </c>
      <c r="M404" s="74"/>
      <c r="N404" s="74">
        <f t="shared" si="56"/>
        <v>923.7</v>
      </c>
      <c r="O404" s="74"/>
      <c r="P404" s="74">
        <f t="shared" si="57"/>
        <v>923.7</v>
      </c>
      <c r="Q404" s="74"/>
      <c r="R404" s="74">
        <f t="shared" si="58"/>
        <v>923.7</v>
      </c>
    </row>
    <row r="405" spans="2:18" ht="60" customHeight="1" x14ac:dyDescent="0.4">
      <c r="B405" s="12"/>
      <c r="C405" s="7"/>
      <c r="D405" s="29" t="s">
        <v>294</v>
      </c>
      <c r="E405" s="79" t="s">
        <v>292</v>
      </c>
      <c r="F405" s="79"/>
      <c r="G405" s="40"/>
      <c r="H405" s="74">
        <f>H406</f>
        <v>517.9</v>
      </c>
      <c r="I405" s="74">
        <f>I406</f>
        <v>0</v>
      </c>
      <c r="J405" s="74">
        <f t="shared" si="52"/>
        <v>517.9</v>
      </c>
      <c r="K405" s="74">
        <f>K406</f>
        <v>0</v>
      </c>
      <c r="L405" s="74">
        <f t="shared" si="55"/>
        <v>517.9</v>
      </c>
      <c r="M405" s="74">
        <f>M406</f>
        <v>0</v>
      </c>
      <c r="N405" s="74">
        <f t="shared" si="56"/>
        <v>517.9</v>
      </c>
      <c r="O405" s="74">
        <f>O406</f>
        <v>0</v>
      </c>
      <c r="P405" s="74">
        <f t="shared" si="57"/>
        <v>517.9</v>
      </c>
      <c r="Q405" s="74">
        <f>Q406</f>
        <v>0</v>
      </c>
      <c r="R405" s="74">
        <f t="shared" si="58"/>
        <v>517.9</v>
      </c>
    </row>
    <row r="406" spans="2:18" ht="48.75" customHeight="1" x14ac:dyDescent="0.4">
      <c r="B406" s="12"/>
      <c r="C406" s="7"/>
      <c r="D406" s="29" t="s">
        <v>295</v>
      </c>
      <c r="E406" s="79" t="s">
        <v>293</v>
      </c>
      <c r="F406" s="79"/>
      <c r="G406" s="40"/>
      <c r="H406" s="74">
        <f>H407</f>
        <v>517.9</v>
      </c>
      <c r="I406" s="74">
        <f>I407</f>
        <v>0</v>
      </c>
      <c r="J406" s="74">
        <f t="shared" si="52"/>
        <v>517.9</v>
      </c>
      <c r="K406" s="74">
        <f>K407</f>
        <v>0</v>
      </c>
      <c r="L406" s="74">
        <f t="shared" si="55"/>
        <v>517.9</v>
      </c>
      <c r="M406" s="74">
        <f>M407</f>
        <v>0</v>
      </c>
      <c r="N406" s="74">
        <f t="shared" si="56"/>
        <v>517.9</v>
      </c>
      <c r="O406" s="74">
        <f>O407</f>
        <v>0</v>
      </c>
      <c r="P406" s="74">
        <f t="shared" si="57"/>
        <v>517.9</v>
      </c>
      <c r="Q406" s="74">
        <f>Q407</f>
        <v>0</v>
      </c>
      <c r="R406" s="74">
        <f t="shared" si="58"/>
        <v>517.9</v>
      </c>
    </row>
    <row r="407" spans="2:18" ht="39.75" customHeight="1" x14ac:dyDescent="0.4">
      <c r="B407" s="12"/>
      <c r="C407" s="7"/>
      <c r="D407" s="29" t="s">
        <v>15</v>
      </c>
      <c r="E407" s="79" t="s">
        <v>293</v>
      </c>
      <c r="F407" s="79">
        <v>300</v>
      </c>
      <c r="G407" s="40"/>
      <c r="H407" s="74">
        <v>517.9</v>
      </c>
      <c r="I407" s="74"/>
      <c r="J407" s="74">
        <f t="shared" si="52"/>
        <v>517.9</v>
      </c>
      <c r="K407" s="74"/>
      <c r="L407" s="74">
        <f t="shared" si="55"/>
        <v>517.9</v>
      </c>
      <c r="M407" s="74"/>
      <c r="N407" s="74">
        <f t="shared" si="56"/>
        <v>517.9</v>
      </c>
      <c r="O407" s="74"/>
      <c r="P407" s="74">
        <f t="shared" si="57"/>
        <v>517.9</v>
      </c>
      <c r="Q407" s="74"/>
      <c r="R407" s="74">
        <f t="shared" si="58"/>
        <v>517.9</v>
      </c>
    </row>
    <row r="408" spans="2:18" ht="61.95" customHeight="1" x14ac:dyDescent="0.4">
      <c r="B408" s="12"/>
      <c r="C408" s="13">
        <v>17</v>
      </c>
      <c r="D408" s="9" t="s">
        <v>222</v>
      </c>
      <c r="E408" s="41" t="s">
        <v>138</v>
      </c>
      <c r="F408" s="41"/>
      <c r="G408" s="9"/>
      <c r="H408" s="73">
        <f>H409+H421+H425+H428</f>
        <v>9744.5</v>
      </c>
      <c r="I408" s="73">
        <f>I409+I421+I425+I428</f>
        <v>9.9999999999909051E-2</v>
      </c>
      <c r="J408" s="73">
        <f t="shared" si="52"/>
        <v>9744.6</v>
      </c>
      <c r="K408" s="73">
        <f>K409+K421+K425+K428</f>
        <v>0</v>
      </c>
      <c r="L408" s="73">
        <f t="shared" si="55"/>
        <v>9744.6</v>
      </c>
      <c r="M408" s="73">
        <f>M409+M421+M425+M428</f>
        <v>0</v>
      </c>
      <c r="N408" s="73">
        <f t="shared" si="56"/>
        <v>9744.6</v>
      </c>
      <c r="O408" s="73">
        <f>O409+O421+O425+O428</f>
        <v>0</v>
      </c>
      <c r="P408" s="73">
        <f t="shared" si="57"/>
        <v>9744.6</v>
      </c>
      <c r="Q408" s="73">
        <f>Q409+Q421+Q425+Q428</f>
        <v>0</v>
      </c>
      <c r="R408" s="73">
        <f t="shared" si="58"/>
        <v>9744.6</v>
      </c>
    </row>
    <row r="409" spans="2:18" ht="98.4" customHeight="1" x14ac:dyDescent="0.4">
      <c r="B409" s="12"/>
      <c r="C409" s="7"/>
      <c r="D409" s="39" t="s">
        <v>227</v>
      </c>
      <c r="E409" s="79" t="s">
        <v>139</v>
      </c>
      <c r="F409" s="79"/>
      <c r="G409" s="39"/>
      <c r="H409" s="74">
        <f>H410+H416</f>
        <v>2916.3</v>
      </c>
      <c r="I409" s="74">
        <f>I410+I412+I414+I416</f>
        <v>9.9999999999909051E-2</v>
      </c>
      <c r="J409" s="74">
        <f t="shared" si="52"/>
        <v>2916.4</v>
      </c>
      <c r="K409" s="74">
        <f>K410+K412+K414+K416</f>
        <v>0</v>
      </c>
      <c r="L409" s="74">
        <f t="shared" si="55"/>
        <v>2916.4</v>
      </c>
      <c r="M409" s="74">
        <f>M410+M412+M414+M416</f>
        <v>0</v>
      </c>
      <c r="N409" s="74">
        <f t="shared" si="56"/>
        <v>2916.4</v>
      </c>
      <c r="O409" s="74">
        <f>O410+O412+O414+O416</f>
        <v>0</v>
      </c>
      <c r="P409" s="74">
        <f t="shared" si="57"/>
        <v>2916.4</v>
      </c>
      <c r="Q409" s="74">
        <f>Q410+Q412+Q414+Q416</f>
        <v>0</v>
      </c>
      <c r="R409" s="74">
        <f t="shared" si="58"/>
        <v>2916.4</v>
      </c>
    </row>
    <row r="410" spans="2:18" ht="103.5" customHeight="1" x14ac:dyDescent="0.4">
      <c r="B410" s="12"/>
      <c r="C410" s="7"/>
      <c r="D410" s="39" t="s">
        <v>140</v>
      </c>
      <c r="E410" s="79" t="s">
        <v>141</v>
      </c>
      <c r="F410" s="79"/>
      <c r="G410" s="39"/>
      <c r="H410" s="74">
        <f t="shared" ref="H410:Q414" si="62">H411</f>
        <v>758.9</v>
      </c>
      <c r="I410" s="74">
        <f t="shared" si="62"/>
        <v>0</v>
      </c>
      <c r="J410" s="74">
        <f t="shared" si="52"/>
        <v>758.9</v>
      </c>
      <c r="K410" s="74">
        <f t="shared" si="62"/>
        <v>0</v>
      </c>
      <c r="L410" s="74">
        <f t="shared" si="55"/>
        <v>758.9</v>
      </c>
      <c r="M410" s="74">
        <f t="shared" si="62"/>
        <v>0</v>
      </c>
      <c r="N410" s="74">
        <f t="shared" si="56"/>
        <v>758.9</v>
      </c>
      <c r="O410" s="74">
        <f t="shared" si="62"/>
        <v>0</v>
      </c>
      <c r="P410" s="74">
        <f t="shared" si="57"/>
        <v>758.9</v>
      </c>
      <c r="Q410" s="74">
        <f t="shared" si="62"/>
        <v>0</v>
      </c>
      <c r="R410" s="74">
        <f t="shared" si="58"/>
        <v>758.9</v>
      </c>
    </row>
    <row r="411" spans="2:18" ht="42" x14ac:dyDescent="0.4">
      <c r="B411" s="12"/>
      <c r="C411" s="7"/>
      <c r="D411" s="39" t="s">
        <v>14</v>
      </c>
      <c r="E411" s="79" t="s">
        <v>141</v>
      </c>
      <c r="F411" s="79">
        <v>200</v>
      </c>
      <c r="G411" s="39">
        <v>13</v>
      </c>
      <c r="H411" s="74">
        <v>758.9</v>
      </c>
      <c r="I411" s="74"/>
      <c r="J411" s="74">
        <f t="shared" si="52"/>
        <v>758.9</v>
      </c>
      <c r="K411" s="74"/>
      <c r="L411" s="74">
        <f t="shared" si="55"/>
        <v>758.9</v>
      </c>
      <c r="M411" s="74"/>
      <c r="N411" s="74">
        <f t="shared" si="56"/>
        <v>758.9</v>
      </c>
      <c r="O411" s="74"/>
      <c r="P411" s="74">
        <f t="shared" si="57"/>
        <v>758.9</v>
      </c>
      <c r="Q411" s="74"/>
      <c r="R411" s="74">
        <f t="shared" si="58"/>
        <v>758.9</v>
      </c>
    </row>
    <row r="412" spans="2:18" s="49" customFormat="1" ht="21" x14ac:dyDescent="0.4">
      <c r="B412" s="50"/>
      <c r="C412" s="7"/>
      <c r="D412" s="102" t="s">
        <v>483</v>
      </c>
      <c r="E412" s="103" t="s">
        <v>484</v>
      </c>
      <c r="F412" s="105"/>
      <c r="G412" s="39"/>
      <c r="H412" s="74">
        <f t="shared" si="62"/>
        <v>0</v>
      </c>
      <c r="I412" s="74">
        <f t="shared" si="62"/>
        <v>1877</v>
      </c>
      <c r="J412" s="74">
        <f t="shared" ref="J412" si="63">H412+I412</f>
        <v>1877</v>
      </c>
      <c r="K412" s="74">
        <f t="shared" si="62"/>
        <v>0</v>
      </c>
      <c r="L412" s="74">
        <f t="shared" si="55"/>
        <v>1877</v>
      </c>
      <c r="M412" s="74">
        <f t="shared" si="62"/>
        <v>0</v>
      </c>
      <c r="N412" s="74">
        <f t="shared" si="56"/>
        <v>1877</v>
      </c>
      <c r="O412" s="74">
        <f t="shared" si="62"/>
        <v>0</v>
      </c>
      <c r="P412" s="74">
        <f t="shared" si="57"/>
        <v>1877</v>
      </c>
      <c r="Q412" s="74">
        <f t="shared" si="62"/>
        <v>0</v>
      </c>
      <c r="R412" s="74">
        <f t="shared" si="58"/>
        <v>1877</v>
      </c>
    </row>
    <row r="413" spans="2:18" s="49" customFormat="1" ht="38.4" x14ac:dyDescent="0.4">
      <c r="B413" s="50"/>
      <c r="C413" s="7"/>
      <c r="D413" s="104" t="s">
        <v>14</v>
      </c>
      <c r="E413" s="103" t="s">
        <v>484</v>
      </c>
      <c r="F413" s="105" t="s">
        <v>284</v>
      </c>
      <c r="G413" s="39"/>
      <c r="H413" s="74"/>
      <c r="I413" s="74">
        <v>1877</v>
      </c>
      <c r="J413" s="74">
        <f t="shared" si="52"/>
        <v>1877</v>
      </c>
      <c r="K413" s="74"/>
      <c r="L413" s="74">
        <f t="shared" si="55"/>
        <v>1877</v>
      </c>
      <c r="M413" s="74"/>
      <c r="N413" s="74">
        <f t="shared" si="56"/>
        <v>1877</v>
      </c>
      <c r="O413" s="74"/>
      <c r="P413" s="74">
        <f t="shared" si="57"/>
        <v>1877</v>
      </c>
      <c r="Q413" s="74"/>
      <c r="R413" s="74">
        <f t="shared" si="58"/>
        <v>1877</v>
      </c>
    </row>
    <row r="414" spans="2:18" s="49" customFormat="1" ht="21" x14ac:dyDescent="0.4">
      <c r="B414" s="50"/>
      <c r="C414" s="7"/>
      <c r="D414" s="102" t="s">
        <v>431</v>
      </c>
      <c r="E414" s="103" t="s">
        <v>484</v>
      </c>
      <c r="F414" s="105"/>
      <c r="G414" s="39"/>
      <c r="H414" s="74">
        <f t="shared" si="62"/>
        <v>0</v>
      </c>
      <c r="I414" s="74">
        <f t="shared" si="62"/>
        <v>280.5</v>
      </c>
      <c r="J414" s="74">
        <f t="shared" ref="J414" si="64">H414+I414</f>
        <v>280.5</v>
      </c>
      <c r="K414" s="74">
        <f t="shared" si="62"/>
        <v>0</v>
      </c>
      <c r="L414" s="74">
        <f t="shared" si="55"/>
        <v>280.5</v>
      </c>
      <c r="M414" s="74">
        <f t="shared" si="62"/>
        <v>0</v>
      </c>
      <c r="N414" s="74">
        <f t="shared" si="56"/>
        <v>280.5</v>
      </c>
      <c r="O414" s="74">
        <f t="shared" si="62"/>
        <v>0</v>
      </c>
      <c r="P414" s="74">
        <f t="shared" si="57"/>
        <v>280.5</v>
      </c>
      <c r="Q414" s="74">
        <f t="shared" si="62"/>
        <v>0</v>
      </c>
      <c r="R414" s="74">
        <f t="shared" si="58"/>
        <v>280.5</v>
      </c>
    </row>
    <row r="415" spans="2:18" s="49" customFormat="1" ht="38.4" x14ac:dyDescent="0.4">
      <c r="B415" s="50"/>
      <c r="C415" s="7"/>
      <c r="D415" s="104" t="s">
        <v>14</v>
      </c>
      <c r="E415" s="103" t="s">
        <v>484</v>
      </c>
      <c r="F415" s="105" t="s">
        <v>284</v>
      </c>
      <c r="G415" s="39"/>
      <c r="H415" s="74"/>
      <c r="I415" s="74">
        <v>280.5</v>
      </c>
      <c r="J415" s="74">
        <f t="shared" si="52"/>
        <v>280.5</v>
      </c>
      <c r="K415" s="74"/>
      <c r="L415" s="74">
        <f t="shared" si="55"/>
        <v>280.5</v>
      </c>
      <c r="M415" s="74"/>
      <c r="N415" s="74">
        <f t="shared" si="56"/>
        <v>280.5</v>
      </c>
      <c r="O415" s="74"/>
      <c r="P415" s="74">
        <f t="shared" si="57"/>
        <v>280.5</v>
      </c>
      <c r="Q415" s="74"/>
      <c r="R415" s="74">
        <f t="shared" si="58"/>
        <v>280.5</v>
      </c>
    </row>
    <row r="416" spans="2:18" s="49" customFormat="1" ht="42" x14ac:dyDescent="0.4">
      <c r="B416" s="50"/>
      <c r="C416" s="7"/>
      <c r="D416" s="16" t="s">
        <v>429</v>
      </c>
      <c r="E416" s="65" t="s">
        <v>432</v>
      </c>
      <c r="F416" s="64"/>
      <c r="G416" s="39"/>
      <c r="H416" s="74">
        <f>H417+H419</f>
        <v>2157.4</v>
      </c>
      <c r="I416" s="74">
        <f>I417+I419</f>
        <v>-2157.4</v>
      </c>
      <c r="J416" s="74">
        <f t="shared" si="52"/>
        <v>0</v>
      </c>
      <c r="K416" s="74">
        <f>K417+K419</f>
        <v>0</v>
      </c>
      <c r="L416" s="74">
        <f t="shared" si="55"/>
        <v>0</v>
      </c>
      <c r="M416" s="74">
        <f>M417+M419</f>
        <v>0</v>
      </c>
      <c r="N416" s="74">
        <f t="shared" si="56"/>
        <v>0</v>
      </c>
      <c r="O416" s="74">
        <f>O417+O419</f>
        <v>0</v>
      </c>
      <c r="P416" s="74">
        <f t="shared" si="57"/>
        <v>0</v>
      </c>
      <c r="Q416" s="74">
        <f>Q417+Q419</f>
        <v>0</v>
      </c>
      <c r="R416" s="74">
        <f t="shared" si="58"/>
        <v>0</v>
      </c>
    </row>
    <row r="417" spans="2:18" s="49" customFormat="1" ht="21" x14ac:dyDescent="0.4">
      <c r="B417" s="50"/>
      <c r="C417" s="7"/>
      <c r="D417" s="16" t="s">
        <v>430</v>
      </c>
      <c r="E417" s="65" t="s">
        <v>433</v>
      </c>
      <c r="F417" s="64"/>
      <c r="G417" s="39"/>
      <c r="H417" s="74">
        <f t="shared" ref="H417:Q417" si="65">H418</f>
        <v>2022.1</v>
      </c>
      <c r="I417" s="74">
        <f t="shared" si="65"/>
        <v>-2022.1</v>
      </c>
      <c r="J417" s="74">
        <f t="shared" si="52"/>
        <v>0</v>
      </c>
      <c r="K417" s="74">
        <f t="shared" si="65"/>
        <v>0</v>
      </c>
      <c r="L417" s="74">
        <f t="shared" si="55"/>
        <v>0</v>
      </c>
      <c r="M417" s="74">
        <f t="shared" si="65"/>
        <v>0</v>
      </c>
      <c r="N417" s="74">
        <f t="shared" si="56"/>
        <v>0</v>
      </c>
      <c r="O417" s="74">
        <f t="shared" si="65"/>
        <v>0</v>
      </c>
      <c r="P417" s="74">
        <f t="shared" si="57"/>
        <v>0</v>
      </c>
      <c r="Q417" s="74">
        <f t="shared" si="65"/>
        <v>0</v>
      </c>
      <c r="R417" s="74">
        <f t="shared" si="58"/>
        <v>0</v>
      </c>
    </row>
    <row r="418" spans="2:18" s="49" customFormat="1" ht="42" x14ac:dyDescent="0.4">
      <c r="B418" s="50"/>
      <c r="C418" s="7"/>
      <c r="D418" s="16" t="s">
        <v>14</v>
      </c>
      <c r="E418" s="65" t="s">
        <v>433</v>
      </c>
      <c r="F418" s="64" t="s">
        <v>284</v>
      </c>
      <c r="G418" s="39"/>
      <c r="H418" s="74">
        <v>2022.1</v>
      </c>
      <c r="I418" s="74">
        <v>-2022.1</v>
      </c>
      <c r="J418" s="74">
        <f t="shared" si="52"/>
        <v>0</v>
      </c>
      <c r="K418" s="74"/>
      <c r="L418" s="74">
        <f t="shared" si="55"/>
        <v>0</v>
      </c>
      <c r="M418" s="74"/>
      <c r="N418" s="74">
        <f t="shared" si="56"/>
        <v>0</v>
      </c>
      <c r="O418" s="74"/>
      <c r="P418" s="74">
        <f t="shared" si="57"/>
        <v>0</v>
      </c>
      <c r="Q418" s="74"/>
      <c r="R418" s="74">
        <f t="shared" si="58"/>
        <v>0</v>
      </c>
    </row>
    <row r="419" spans="2:18" s="49" customFormat="1" ht="21" x14ac:dyDescent="0.4">
      <c r="B419" s="50"/>
      <c r="C419" s="7"/>
      <c r="D419" s="16" t="s">
        <v>431</v>
      </c>
      <c r="E419" s="65" t="s">
        <v>433</v>
      </c>
      <c r="F419" s="64"/>
      <c r="G419" s="39"/>
      <c r="H419" s="74">
        <f t="shared" ref="H419:Q419" si="66">H420</f>
        <v>135.30000000000001</v>
      </c>
      <c r="I419" s="74">
        <f t="shared" si="66"/>
        <v>-135.30000000000001</v>
      </c>
      <c r="J419" s="74">
        <f t="shared" si="52"/>
        <v>0</v>
      </c>
      <c r="K419" s="74">
        <f t="shared" si="66"/>
        <v>0</v>
      </c>
      <c r="L419" s="74">
        <f t="shared" si="55"/>
        <v>0</v>
      </c>
      <c r="M419" s="74">
        <f t="shared" si="66"/>
        <v>0</v>
      </c>
      <c r="N419" s="74">
        <f t="shared" si="56"/>
        <v>0</v>
      </c>
      <c r="O419" s="74">
        <f t="shared" si="66"/>
        <v>0</v>
      </c>
      <c r="P419" s="74">
        <f t="shared" si="57"/>
        <v>0</v>
      </c>
      <c r="Q419" s="74">
        <f t="shared" si="66"/>
        <v>0</v>
      </c>
      <c r="R419" s="74">
        <f t="shared" si="58"/>
        <v>0</v>
      </c>
    </row>
    <row r="420" spans="2:18" s="49" customFormat="1" ht="42" x14ac:dyDescent="0.4">
      <c r="B420" s="50"/>
      <c r="C420" s="7"/>
      <c r="D420" s="16" t="s">
        <v>14</v>
      </c>
      <c r="E420" s="65" t="s">
        <v>433</v>
      </c>
      <c r="F420" s="64" t="s">
        <v>284</v>
      </c>
      <c r="G420" s="39"/>
      <c r="H420" s="74">
        <v>135.30000000000001</v>
      </c>
      <c r="I420" s="74">
        <v>-135.30000000000001</v>
      </c>
      <c r="J420" s="74">
        <f t="shared" si="52"/>
        <v>0</v>
      </c>
      <c r="K420" s="74"/>
      <c r="L420" s="74">
        <f t="shared" si="55"/>
        <v>0</v>
      </c>
      <c r="M420" s="74"/>
      <c r="N420" s="74">
        <f t="shared" si="56"/>
        <v>0</v>
      </c>
      <c r="O420" s="74"/>
      <c r="P420" s="74">
        <f t="shared" si="57"/>
        <v>0</v>
      </c>
      <c r="Q420" s="74"/>
      <c r="R420" s="74">
        <f t="shared" si="58"/>
        <v>0</v>
      </c>
    </row>
    <row r="421" spans="2:18" ht="42" x14ac:dyDescent="0.4">
      <c r="B421" s="12"/>
      <c r="C421" s="7"/>
      <c r="D421" s="39" t="s">
        <v>226</v>
      </c>
      <c r="E421" s="79" t="s">
        <v>142</v>
      </c>
      <c r="F421" s="79"/>
      <c r="G421" s="39"/>
      <c r="H421" s="74">
        <f>H422</f>
        <v>244.2</v>
      </c>
      <c r="I421" s="74">
        <f>I422</f>
        <v>0</v>
      </c>
      <c r="J421" s="74">
        <f t="shared" si="52"/>
        <v>244.2</v>
      </c>
      <c r="K421" s="74">
        <f>K422</f>
        <v>0</v>
      </c>
      <c r="L421" s="74">
        <f t="shared" si="55"/>
        <v>244.2</v>
      </c>
      <c r="M421" s="74">
        <f>M422</f>
        <v>0</v>
      </c>
      <c r="N421" s="74">
        <f t="shared" si="56"/>
        <v>244.2</v>
      </c>
      <c r="O421" s="74">
        <f>O422</f>
        <v>0</v>
      </c>
      <c r="P421" s="74">
        <f t="shared" si="57"/>
        <v>244.2</v>
      </c>
      <c r="Q421" s="74">
        <f>Q422</f>
        <v>0</v>
      </c>
      <c r="R421" s="74">
        <f t="shared" si="58"/>
        <v>244.2</v>
      </c>
    </row>
    <row r="422" spans="2:18" ht="105.75" customHeight="1" x14ac:dyDescent="0.4">
      <c r="B422" s="12"/>
      <c r="C422" s="7"/>
      <c r="D422" s="39" t="s">
        <v>143</v>
      </c>
      <c r="E422" s="79" t="s">
        <v>144</v>
      </c>
      <c r="F422" s="79"/>
      <c r="G422" s="39"/>
      <c r="H422" s="74">
        <f>H423+H424</f>
        <v>244.2</v>
      </c>
      <c r="I422" s="74">
        <f>I423+I424</f>
        <v>0</v>
      </c>
      <c r="J422" s="74">
        <f t="shared" si="52"/>
        <v>244.2</v>
      </c>
      <c r="K422" s="74">
        <f>K423+K424</f>
        <v>0</v>
      </c>
      <c r="L422" s="74">
        <f t="shared" si="55"/>
        <v>244.2</v>
      </c>
      <c r="M422" s="74">
        <f>M423+M424</f>
        <v>0</v>
      </c>
      <c r="N422" s="74">
        <f t="shared" si="56"/>
        <v>244.2</v>
      </c>
      <c r="O422" s="74">
        <f>O423+O424</f>
        <v>0</v>
      </c>
      <c r="P422" s="74">
        <f t="shared" si="57"/>
        <v>244.2</v>
      </c>
      <c r="Q422" s="74">
        <f>Q423+Q424</f>
        <v>0</v>
      </c>
      <c r="R422" s="74">
        <f t="shared" si="58"/>
        <v>244.2</v>
      </c>
    </row>
    <row r="423" spans="2:18" ht="42" x14ac:dyDescent="0.4">
      <c r="B423" s="12"/>
      <c r="C423" s="7"/>
      <c r="D423" s="39" t="s">
        <v>14</v>
      </c>
      <c r="E423" s="79" t="s">
        <v>144</v>
      </c>
      <c r="F423" s="79">
        <v>200</v>
      </c>
      <c r="G423" s="39">
        <v>13</v>
      </c>
      <c r="H423" s="74">
        <v>144.4</v>
      </c>
      <c r="I423" s="74"/>
      <c r="J423" s="74">
        <f t="shared" si="52"/>
        <v>144.4</v>
      </c>
      <c r="K423" s="74"/>
      <c r="L423" s="74">
        <f t="shared" si="55"/>
        <v>144.4</v>
      </c>
      <c r="M423" s="74"/>
      <c r="N423" s="74">
        <f t="shared" si="56"/>
        <v>144.4</v>
      </c>
      <c r="O423" s="74"/>
      <c r="P423" s="74">
        <f t="shared" si="57"/>
        <v>144.4</v>
      </c>
      <c r="Q423" s="74"/>
      <c r="R423" s="74">
        <f t="shared" si="58"/>
        <v>144.4</v>
      </c>
    </row>
    <row r="424" spans="2:18" ht="21" x14ac:dyDescent="0.4">
      <c r="B424" s="12"/>
      <c r="C424" s="7"/>
      <c r="D424" s="39" t="s">
        <v>18</v>
      </c>
      <c r="E424" s="79" t="s">
        <v>144</v>
      </c>
      <c r="F424" s="79">
        <v>800</v>
      </c>
      <c r="G424" s="39">
        <v>13</v>
      </c>
      <c r="H424" s="74">
        <v>99.8</v>
      </c>
      <c r="I424" s="74"/>
      <c r="J424" s="74">
        <f t="shared" si="52"/>
        <v>99.8</v>
      </c>
      <c r="K424" s="74"/>
      <c r="L424" s="74">
        <f t="shared" si="55"/>
        <v>99.8</v>
      </c>
      <c r="M424" s="74"/>
      <c r="N424" s="74">
        <f t="shared" si="56"/>
        <v>99.8</v>
      </c>
      <c r="O424" s="74"/>
      <c r="P424" s="74">
        <f t="shared" si="57"/>
        <v>99.8</v>
      </c>
      <c r="Q424" s="74"/>
      <c r="R424" s="74">
        <f t="shared" si="58"/>
        <v>99.8</v>
      </c>
    </row>
    <row r="425" spans="2:18" ht="42" x14ac:dyDescent="0.4">
      <c r="B425" s="12"/>
      <c r="C425" s="7"/>
      <c r="D425" s="39" t="s">
        <v>225</v>
      </c>
      <c r="E425" s="79" t="s">
        <v>145</v>
      </c>
      <c r="F425" s="79"/>
      <c r="G425" s="39"/>
      <c r="H425" s="74">
        <f t="shared" ref="H425:Q426" si="67">H426</f>
        <v>423.5</v>
      </c>
      <c r="I425" s="74">
        <f t="shared" si="67"/>
        <v>0</v>
      </c>
      <c r="J425" s="74">
        <f t="shared" si="52"/>
        <v>423.5</v>
      </c>
      <c r="K425" s="74">
        <f t="shared" si="67"/>
        <v>0</v>
      </c>
      <c r="L425" s="74">
        <f t="shared" si="55"/>
        <v>423.5</v>
      </c>
      <c r="M425" s="74">
        <f t="shared" si="67"/>
        <v>0</v>
      </c>
      <c r="N425" s="74">
        <f t="shared" si="56"/>
        <v>423.5</v>
      </c>
      <c r="O425" s="74">
        <f t="shared" si="67"/>
        <v>0</v>
      </c>
      <c r="P425" s="74">
        <f t="shared" si="57"/>
        <v>423.5</v>
      </c>
      <c r="Q425" s="74">
        <f t="shared" si="67"/>
        <v>0</v>
      </c>
      <c r="R425" s="74">
        <f t="shared" si="58"/>
        <v>423.5</v>
      </c>
    </row>
    <row r="426" spans="2:18" ht="21" x14ac:dyDescent="0.4">
      <c r="B426" s="12"/>
      <c r="C426" s="7"/>
      <c r="D426" s="39" t="s">
        <v>146</v>
      </c>
      <c r="E426" s="79" t="s">
        <v>147</v>
      </c>
      <c r="F426" s="79"/>
      <c r="G426" s="39"/>
      <c r="H426" s="74">
        <f t="shared" si="67"/>
        <v>423.5</v>
      </c>
      <c r="I426" s="74">
        <f t="shared" si="67"/>
        <v>0</v>
      </c>
      <c r="J426" s="74">
        <f t="shared" si="52"/>
        <v>423.5</v>
      </c>
      <c r="K426" s="74">
        <f t="shared" si="67"/>
        <v>0</v>
      </c>
      <c r="L426" s="74">
        <f t="shared" si="55"/>
        <v>423.5</v>
      </c>
      <c r="M426" s="74">
        <f t="shared" si="67"/>
        <v>0</v>
      </c>
      <c r="N426" s="74">
        <f t="shared" si="56"/>
        <v>423.5</v>
      </c>
      <c r="O426" s="74">
        <f t="shared" si="67"/>
        <v>0</v>
      </c>
      <c r="P426" s="74">
        <f t="shared" si="57"/>
        <v>423.5</v>
      </c>
      <c r="Q426" s="74">
        <f t="shared" si="67"/>
        <v>0</v>
      </c>
      <c r="R426" s="74">
        <f t="shared" si="58"/>
        <v>423.5</v>
      </c>
    </row>
    <row r="427" spans="2:18" ht="42" x14ac:dyDescent="0.4">
      <c r="B427" s="12"/>
      <c r="C427" s="7"/>
      <c r="D427" s="39" t="s">
        <v>14</v>
      </c>
      <c r="E427" s="79" t="s">
        <v>147</v>
      </c>
      <c r="F427" s="79">
        <v>200</v>
      </c>
      <c r="G427" s="39">
        <v>13</v>
      </c>
      <c r="H427" s="74">
        <v>423.5</v>
      </c>
      <c r="I427" s="74"/>
      <c r="J427" s="74">
        <f t="shared" si="52"/>
        <v>423.5</v>
      </c>
      <c r="K427" s="74"/>
      <c r="L427" s="74">
        <f t="shared" si="55"/>
        <v>423.5</v>
      </c>
      <c r="M427" s="74"/>
      <c r="N427" s="74">
        <f t="shared" si="56"/>
        <v>423.5</v>
      </c>
      <c r="O427" s="74"/>
      <c r="P427" s="74">
        <f t="shared" si="57"/>
        <v>423.5</v>
      </c>
      <c r="Q427" s="74"/>
      <c r="R427" s="74">
        <f t="shared" si="58"/>
        <v>423.5</v>
      </c>
    </row>
    <row r="428" spans="2:18" ht="63" x14ac:dyDescent="0.4">
      <c r="B428" s="12"/>
      <c r="C428" s="7"/>
      <c r="D428" s="39" t="s">
        <v>279</v>
      </c>
      <c r="E428" s="79" t="s">
        <v>148</v>
      </c>
      <c r="F428" s="79"/>
      <c r="G428" s="39"/>
      <c r="H428" s="74">
        <f>H429+H431</f>
        <v>6160.5</v>
      </c>
      <c r="I428" s="74">
        <f>I429+I431</f>
        <v>0</v>
      </c>
      <c r="J428" s="74">
        <f t="shared" ref="J428:J508" si="68">H428+I428</f>
        <v>6160.5</v>
      </c>
      <c r="K428" s="74">
        <f>K429+K431</f>
        <v>0</v>
      </c>
      <c r="L428" s="74">
        <f t="shared" si="55"/>
        <v>6160.5</v>
      </c>
      <c r="M428" s="74">
        <f>M429+M431</f>
        <v>0</v>
      </c>
      <c r="N428" s="74">
        <f t="shared" si="56"/>
        <v>6160.5</v>
      </c>
      <c r="O428" s="74">
        <f>O429+O431</f>
        <v>0</v>
      </c>
      <c r="P428" s="74">
        <f t="shared" si="57"/>
        <v>6160.5</v>
      </c>
      <c r="Q428" s="74">
        <f>Q429+Q431</f>
        <v>0</v>
      </c>
      <c r="R428" s="74">
        <f t="shared" si="58"/>
        <v>6160.5</v>
      </c>
    </row>
    <row r="429" spans="2:18" ht="21" x14ac:dyDescent="0.4">
      <c r="B429" s="12"/>
      <c r="C429" s="7"/>
      <c r="D429" s="39" t="s">
        <v>90</v>
      </c>
      <c r="E429" s="79" t="s">
        <v>149</v>
      </c>
      <c r="F429" s="79"/>
      <c r="G429" s="39"/>
      <c r="H429" s="74">
        <f>H430</f>
        <v>5922.5</v>
      </c>
      <c r="I429" s="74">
        <f>I430</f>
        <v>0</v>
      </c>
      <c r="J429" s="74">
        <f t="shared" si="68"/>
        <v>5922.5</v>
      </c>
      <c r="K429" s="74">
        <f>K430</f>
        <v>0</v>
      </c>
      <c r="L429" s="74">
        <f t="shared" si="55"/>
        <v>5922.5</v>
      </c>
      <c r="M429" s="74">
        <f>M430</f>
        <v>0</v>
      </c>
      <c r="N429" s="74">
        <f t="shared" si="56"/>
        <v>5922.5</v>
      </c>
      <c r="O429" s="74">
        <f>O430</f>
        <v>0</v>
      </c>
      <c r="P429" s="74">
        <f t="shared" si="57"/>
        <v>5922.5</v>
      </c>
      <c r="Q429" s="74">
        <f>Q430</f>
        <v>0</v>
      </c>
      <c r="R429" s="74">
        <f t="shared" si="58"/>
        <v>5922.5</v>
      </c>
    </row>
    <row r="430" spans="2:18" ht="123.75" customHeight="1" x14ac:dyDescent="0.4">
      <c r="B430" s="12"/>
      <c r="C430" s="7"/>
      <c r="D430" s="39" t="s">
        <v>74</v>
      </c>
      <c r="E430" s="79" t="s">
        <v>149</v>
      </c>
      <c r="F430" s="79">
        <v>100</v>
      </c>
      <c r="G430" s="39">
        <v>13</v>
      </c>
      <c r="H430" s="74">
        <v>5922.5</v>
      </c>
      <c r="I430" s="74"/>
      <c r="J430" s="74">
        <f t="shared" si="68"/>
        <v>5922.5</v>
      </c>
      <c r="K430" s="74"/>
      <c r="L430" s="74">
        <f t="shared" si="55"/>
        <v>5922.5</v>
      </c>
      <c r="M430" s="74"/>
      <c r="N430" s="74">
        <f t="shared" si="56"/>
        <v>5922.5</v>
      </c>
      <c r="O430" s="74"/>
      <c r="P430" s="74">
        <f t="shared" si="57"/>
        <v>5922.5</v>
      </c>
      <c r="Q430" s="74"/>
      <c r="R430" s="74">
        <f t="shared" si="58"/>
        <v>5922.5</v>
      </c>
    </row>
    <row r="431" spans="2:18" s="49" customFormat="1" ht="39" customHeight="1" x14ac:dyDescent="0.4">
      <c r="B431" s="50"/>
      <c r="C431" s="7"/>
      <c r="D431" s="21" t="s">
        <v>44</v>
      </c>
      <c r="E431" s="79" t="s">
        <v>434</v>
      </c>
      <c r="F431" s="79"/>
      <c r="G431" s="39"/>
      <c r="H431" s="74">
        <f t="shared" ref="H431:Q431" si="69">H432</f>
        <v>238</v>
      </c>
      <c r="I431" s="74">
        <f t="shared" si="69"/>
        <v>0</v>
      </c>
      <c r="J431" s="74">
        <f t="shared" si="68"/>
        <v>238</v>
      </c>
      <c r="K431" s="74">
        <f t="shared" si="69"/>
        <v>0</v>
      </c>
      <c r="L431" s="74">
        <f t="shared" si="55"/>
        <v>238</v>
      </c>
      <c r="M431" s="74">
        <f t="shared" si="69"/>
        <v>0</v>
      </c>
      <c r="N431" s="74">
        <f t="shared" si="56"/>
        <v>238</v>
      </c>
      <c r="O431" s="74">
        <f t="shared" si="69"/>
        <v>0</v>
      </c>
      <c r="P431" s="74">
        <f t="shared" si="57"/>
        <v>238</v>
      </c>
      <c r="Q431" s="74">
        <f t="shared" si="69"/>
        <v>0</v>
      </c>
      <c r="R431" s="74">
        <f t="shared" si="58"/>
        <v>238</v>
      </c>
    </row>
    <row r="432" spans="2:18" ht="42" x14ac:dyDescent="0.4">
      <c r="B432" s="12"/>
      <c r="C432" s="7"/>
      <c r="D432" s="39" t="s">
        <v>14</v>
      </c>
      <c r="E432" s="79" t="s">
        <v>434</v>
      </c>
      <c r="F432" s="79">
        <v>200</v>
      </c>
      <c r="G432" s="39"/>
      <c r="H432" s="74">
        <v>238</v>
      </c>
      <c r="I432" s="74"/>
      <c r="J432" s="74">
        <f t="shared" si="68"/>
        <v>238</v>
      </c>
      <c r="K432" s="74"/>
      <c r="L432" s="74">
        <f t="shared" si="55"/>
        <v>238</v>
      </c>
      <c r="M432" s="74"/>
      <c r="N432" s="74">
        <f t="shared" si="56"/>
        <v>238</v>
      </c>
      <c r="O432" s="74"/>
      <c r="P432" s="74">
        <f t="shared" si="57"/>
        <v>238</v>
      </c>
      <c r="Q432" s="74"/>
      <c r="R432" s="74">
        <f t="shared" si="58"/>
        <v>238</v>
      </c>
    </row>
    <row r="433" spans="2:18" s="49" customFormat="1" ht="61.2" x14ac:dyDescent="0.4">
      <c r="B433" s="50"/>
      <c r="C433" s="55">
        <v>18</v>
      </c>
      <c r="D433" s="87" t="s">
        <v>353</v>
      </c>
      <c r="E433" s="41" t="s">
        <v>352</v>
      </c>
      <c r="F433" s="80"/>
      <c r="G433" s="39"/>
      <c r="H433" s="73">
        <f t="shared" ref="H433" si="70">H451</f>
        <v>3920.4</v>
      </c>
      <c r="I433" s="73">
        <f>I434+I451</f>
        <v>19294.3</v>
      </c>
      <c r="J433" s="73">
        <f t="shared" si="68"/>
        <v>23214.7</v>
      </c>
      <c r="K433" s="73">
        <f>K434+K451</f>
        <v>1625</v>
      </c>
      <c r="L433" s="73">
        <f t="shared" si="55"/>
        <v>24839.7</v>
      </c>
      <c r="M433" s="73">
        <f>M434+M451</f>
        <v>3323</v>
      </c>
      <c r="N433" s="73">
        <f t="shared" si="56"/>
        <v>28162.7</v>
      </c>
      <c r="O433" s="73">
        <f>O434+O451</f>
        <v>2000</v>
      </c>
      <c r="P433" s="73">
        <f t="shared" si="57"/>
        <v>30162.7</v>
      </c>
      <c r="Q433" s="73">
        <f>Q434+Q451</f>
        <v>2000</v>
      </c>
      <c r="R433" s="73">
        <f t="shared" si="58"/>
        <v>32162.7</v>
      </c>
    </row>
    <row r="434" spans="2:18" s="49" customFormat="1" ht="38.4" x14ac:dyDescent="0.4">
      <c r="B434" s="50"/>
      <c r="C434" s="55"/>
      <c r="D434" s="101" t="s">
        <v>464</v>
      </c>
      <c r="E434" s="64" t="s">
        <v>468</v>
      </c>
      <c r="F434" s="64"/>
      <c r="G434" s="39"/>
      <c r="H434" s="74">
        <f t="shared" ref="H434:Q436" si="71">H435</f>
        <v>0</v>
      </c>
      <c r="I434" s="74">
        <f t="shared" si="71"/>
        <v>19294.3</v>
      </c>
      <c r="J434" s="74">
        <f t="shared" ref="J434:J436" si="72">H434+I434</f>
        <v>19294.3</v>
      </c>
      <c r="K434" s="74">
        <f>K435+K442+K445+K448</f>
        <v>1625</v>
      </c>
      <c r="L434" s="74">
        <f t="shared" si="55"/>
        <v>20919.3</v>
      </c>
      <c r="M434" s="74">
        <f>M435+M442+M445+M448</f>
        <v>3323</v>
      </c>
      <c r="N434" s="74">
        <f t="shared" si="56"/>
        <v>24242.3</v>
      </c>
      <c r="O434" s="74">
        <f>O435+O442+O445+O448</f>
        <v>2000</v>
      </c>
      <c r="P434" s="74">
        <f t="shared" si="57"/>
        <v>26242.3</v>
      </c>
      <c r="Q434" s="74">
        <f>Q435+Q442+Q445+Q448</f>
        <v>2000</v>
      </c>
      <c r="R434" s="74">
        <f t="shared" si="58"/>
        <v>28242.3</v>
      </c>
    </row>
    <row r="435" spans="2:18" s="49" customFormat="1" ht="21" x14ac:dyDescent="0.4">
      <c r="B435" s="50"/>
      <c r="C435" s="55"/>
      <c r="D435" s="101" t="s">
        <v>465</v>
      </c>
      <c r="E435" s="64" t="s">
        <v>469</v>
      </c>
      <c r="F435" s="64"/>
      <c r="G435" s="39"/>
      <c r="H435" s="74">
        <f t="shared" si="71"/>
        <v>0</v>
      </c>
      <c r="I435" s="74">
        <f>I436+I438</f>
        <v>19294.3</v>
      </c>
      <c r="J435" s="74">
        <f t="shared" si="72"/>
        <v>19294.3</v>
      </c>
      <c r="K435" s="74">
        <f>K436+K438</f>
        <v>0</v>
      </c>
      <c r="L435" s="74">
        <f t="shared" si="55"/>
        <v>19294.3</v>
      </c>
      <c r="M435" s="74">
        <f>M436+M438+M440</f>
        <v>323</v>
      </c>
      <c r="N435" s="74">
        <f t="shared" si="56"/>
        <v>19617.3</v>
      </c>
      <c r="O435" s="74">
        <f>O436+O438+O440</f>
        <v>0</v>
      </c>
      <c r="P435" s="74">
        <f t="shared" si="57"/>
        <v>19617.3</v>
      </c>
      <c r="Q435" s="74">
        <f>Q436+Q438+Q440</f>
        <v>0</v>
      </c>
      <c r="R435" s="74">
        <f t="shared" si="58"/>
        <v>19617.3</v>
      </c>
    </row>
    <row r="436" spans="2:18" s="49" customFormat="1" ht="21" x14ac:dyDescent="0.4">
      <c r="B436" s="50"/>
      <c r="C436" s="55"/>
      <c r="D436" s="101" t="s">
        <v>466</v>
      </c>
      <c r="E436" s="64" t="s">
        <v>470</v>
      </c>
      <c r="F436" s="64"/>
      <c r="G436" s="39"/>
      <c r="H436" s="74">
        <f t="shared" si="71"/>
        <v>0</v>
      </c>
      <c r="I436" s="74">
        <f t="shared" si="71"/>
        <v>18522.5</v>
      </c>
      <c r="J436" s="74">
        <f t="shared" si="72"/>
        <v>18522.5</v>
      </c>
      <c r="K436" s="74">
        <f t="shared" si="71"/>
        <v>0</v>
      </c>
      <c r="L436" s="74">
        <f t="shared" si="55"/>
        <v>18522.5</v>
      </c>
      <c r="M436" s="74">
        <f t="shared" si="71"/>
        <v>0</v>
      </c>
      <c r="N436" s="74">
        <f t="shared" si="56"/>
        <v>18522.5</v>
      </c>
      <c r="O436" s="74">
        <f t="shared" si="71"/>
        <v>0</v>
      </c>
      <c r="P436" s="74">
        <f t="shared" si="57"/>
        <v>18522.5</v>
      </c>
      <c r="Q436" s="74">
        <f t="shared" si="71"/>
        <v>0</v>
      </c>
      <c r="R436" s="74">
        <f t="shared" si="58"/>
        <v>18522.5</v>
      </c>
    </row>
    <row r="437" spans="2:18" s="49" customFormat="1" ht="38.4" x14ac:dyDescent="0.4">
      <c r="B437" s="50"/>
      <c r="C437" s="55"/>
      <c r="D437" s="99" t="s">
        <v>14</v>
      </c>
      <c r="E437" s="64" t="s">
        <v>470</v>
      </c>
      <c r="F437" s="64" t="s">
        <v>284</v>
      </c>
      <c r="G437" s="39"/>
      <c r="H437" s="73"/>
      <c r="I437" s="74">
        <v>18522.5</v>
      </c>
      <c r="J437" s="74">
        <f t="shared" si="68"/>
        <v>18522.5</v>
      </c>
      <c r="K437" s="74"/>
      <c r="L437" s="74">
        <f t="shared" ref="L437:L502" si="73">J437+K437</f>
        <v>18522.5</v>
      </c>
      <c r="M437" s="74"/>
      <c r="N437" s="74">
        <f t="shared" ref="N437:N502" si="74">L437+M437</f>
        <v>18522.5</v>
      </c>
      <c r="O437" s="74"/>
      <c r="P437" s="74">
        <f t="shared" ref="P437:P502" si="75">N437+O437</f>
        <v>18522.5</v>
      </c>
      <c r="Q437" s="74"/>
      <c r="R437" s="74">
        <f t="shared" ref="R437:R502" si="76">P437+Q437</f>
        <v>18522.5</v>
      </c>
    </row>
    <row r="438" spans="2:18" s="49" customFormat="1" ht="21" x14ac:dyDescent="0.4">
      <c r="B438" s="50"/>
      <c r="C438" s="55"/>
      <c r="D438" s="101" t="s">
        <v>467</v>
      </c>
      <c r="E438" s="64" t="s">
        <v>470</v>
      </c>
      <c r="F438" s="64"/>
      <c r="G438" s="39"/>
      <c r="H438" s="74">
        <f t="shared" ref="H438:Q438" si="77">H439</f>
        <v>0</v>
      </c>
      <c r="I438" s="74">
        <f t="shared" si="77"/>
        <v>771.8</v>
      </c>
      <c r="J438" s="74">
        <f t="shared" ref="J438" si="78">H438+I438</f>
        <v>771.8</v>
      </c>
      <c r="K438" s="74">
        <f t="shared" si="77"/>
        <v>0</v>
      </c>
      <c r="L438" s="74">
        <f t="shared" si="73"/>
        <v>771.8</v>
      </c>
      <c r="M438" s="74">
        <f t="shared" si="77"/>
        <v>0</v>
      </c>
      <c r="N438" s="74">
        <f t="shared" si="74"/>
        <v>771.8</v>
      </c>
      <c r="O438" s="74">
        <f t="shared" si="77"/>
        <v>0</v>
      </c>
      <c r="P438" s="74">
        <f t="shared" si="75"/>
        <v>771.8</v>
      </c>
      <c r="Q438" s="74">
        <f t="shared" si="77"/>
        <v>0</v>
      </c>
      <c r="R438" s="74">
        <f t="shared" si="76"/>
        <v>771.8</v>
      </c>
    </row>
    <row r="439" spans="2:18" s="49" customFormat="1" ht="38.4" x14ac:dyDescent="0.4">
      <c r="B439" s="50"/>
      <c r="C439" s="55"/>
      <c r="D439" s="99" t="s">
        <v>14</v>
      </c>
      <c r="E439" s="64" t="s">
        <v>470</v>
      </c>
      <c r="F439" s="64" t="s">
        <v>284</v>
      </c>
      <c r="G439" s="39"/>
      <c r="H439" s="73"/>
      <c r="I439" s="74">
        <v>771.8</v>
      </c>
      <c r="J439" s="74">
        <f t="shared" si="68"/>
        <v>771.8</v>
      </c>
      <c r="K439" s="74"/>
      <c r="L439" s="74">
        <f t="shared" si="73"/>
        <v>771.8</v>
      </c>
      <c r="M439" s="74"/>
      <c r="N439" s="74">
        <f t="shared" si="74"/>
        <v>771.8</v>
      </c>
      <c r="O439" s="74"/>
      <c r="P439" s="74">
        <f t="shared" si="75"/>
        <v>771.8</v>
      </c>
      <c r="Q439" s="74"/>
      <c r="R439" s="74">
        <f t="shared" si="76"/>
        <v>771.8</v>
      </c>
    </row>
    <row r="440" spans="2:18" s="49" customFormat="1" ht="21" x14ac:dyDescent="0.4">
      <c r="B440" s="50"/>
      <c r="C440" s="55"/>
      <c r="D440" s="99" t="s">
        <v>53</v>
      </c>
      <c r="E440" s="64" t="s">
        <v>545</v>
      </c>
      <c r="F440" s="64"/>
      <c r="G440" s="39"/>
      <c r="H440" s="73"/>
      <c r="I440" s="74"/>
      <c r="J440" s="74"/>
      <c r="K440" s="74"/>
      <c r="L440" s="74"/>
      <c r="M440" s="74">
        <f>M441</f>
        <v>323</v>
      </c>
      <c r="N440" s="74">
        <f t="shared" si="74"/>
        <v>323</v>
      </c>
      <c r="O440" s="74">
        <f>O441</f>
        <v>0</v>
      </c>
      <c r="P440" s="74">
        <f t="shared" si="75"/>
        <v>323</v>
      </c>
      <c r="Q440" s="74">
        <f>Q441</f>
        <v>0</v>
      </c>
      <c r="R440" s="74">
        <f t="shared" si="76"/>
        <v>323</v>
      </c>
    </row>
    <row r="441" spans="2:18" s="49" customFormat="1" ht="38.4" x14ac:dyDescent="0.4">
      <c r="B441" s="50"/>
      <c r="C441" s="55"/>
      <c r="D441" s="99" t="s">
        <v>14</v>
      </c>
      <c r="E441" s="64" t="s">
        <v>546</v>
      </c>
      <c r="F441" s="64" t="s">
        <v>284</v>
      </c>
      <c r="G441" s="39"/>
      <c r="H441" s="73"/>
      <c r="I441" s="74"/>
      <c r="J441" s="74"/>
      <c r="K441" s="74"/>
      <c r="L441" s="74"/>
      <c r="M441" s="74">
        <v>323</v>
      </c>
      <c r="N441" s="74">
        <f t="shared" si="74"/>
        <v>323</v>
      </c>
      <c r="O441" s="74"/>
      <c r="P441" s="74">
        <f t="shared" si="75"/>
        <v>323</v>
      </c>
      <c r="Q441" s="74"/>
      <c r="R441" s="74">
        <f t="shared" si="76"/>
        <v>323</v>
      </c>
    </row>
    <row r="442" spans="2:18" s="49" customFormat="1" ht="38.4" x14ac:dyDescent="0.4">
      <c r="B442" s="50"/>
      <c r="C442" s="55"/>
      <c r="D442" s="112" t="s">
        <v>508</v>
      </c>
      <c r="E442" s="113" t="s">
        <v>510</v>
      </c>
      <c r="F442" s="113"/>
      <c r="G442" s="39"/>
      <c r="H442" s="73"/>
      <c r="I442" s="74"/>
      <c r="J442" s="74"/>
      <c r="K442" s="74">
        <f>K443</f>
        <v>600</v>
      </c>
      <c r="L442" s="74">
        <f t="shared" si="73"/>
        <v>600</v>
      </c>
      <c r="M442" s="74">
        <f>M443</f>
        <v>0</v>
      </c>
      <c r="N442" s="74">
        <f t="shared" si="74"/>
        <v>600</v>
      </c>
      <c r="O442" s="74">
        <f>O443</f>
        <v>0</v>
      </c>
      <c r="P442" s="74">
        <f t="shared" si="75"/>
        <v>600</v>
      </c>
      <c r="Q442" s="74">
        <f>Q443</f>
        <v>0</v>
      </c>
      <c r="R442" s="74">
        <f t="shared" si="76"/>
        <v>600</v>
      </c>
    </row>
    <row r="443" spans="2:18" s="49" customFormat="1" ht="38.4" x14ac:dyDescent="0.4">
      <c r="B443" s="50"/>
      <c r="C443" s="55"/>
      <c r="D443" s="112" t="s">
        <v>509</v>
      </c>
      <c r="E443" s="113" t="s">
        <v>511</v>
      </c>
      <c r="F443" s="113"/>
      <c r="G443" s="39"/>
      <c r="H443" s="73"/>
      <c r="I443" s="74"/>
      <c r="J443" s="74"/>
      <c r="K443" s="74">
        <f>K444</f>
        <v>600</v>
      </c>
      <c r="L443" s="74">
        <f t="shared" si="73"/>
        <v>600</v>
      </c>
      <c r="M443" s="74">
        <f>M444</f>
        <v>0</v>
      </c>
      <c r="N443" s="74">
        <f t="shared" si="74"/>
        <v>600</v>
      </c>
      <c r="O443" s="74">
        <f>O444</f>
        <v>0</v>
      </c>
      <c r="P443" s="74">
        <f t="shared" si="75"/>
        <v>600</v>
      </c>
      <c r="Q443" s="74">
        <f>Q444</f>
        <v>0</v>
      </c>
      <c r="R443" s="74">
        <f t="shared" si="76"/>
        <v>600</v>
      </c>
    </row>
    <row r="444" spans="2:18" s="49" customFormat="1" ht="21" x14ac:dyDescent="0.4">
      <c r="B444" s="50"/>
      <c r="C444" s="55"/>
      <c r="D444" s="112" t="s">
        <v>18</v>
      </c>
      <c r="E444" s="113" t="s">
        <v>511</v>
      </c>
      <c r="F444" s="113" t="s">
        <v>445</v>
      </c>
      <c r="G444" s="39"/>
      <c r="H444" s="73"/>
      <c r="I444" s="74"/>
      <c r="J444" s="74"/>
      <c r="K444" s="74">
        <v>600</v>
      </c>
      <c r="L444" s="74">
        <f t="shared" si="73"/>
        <v>600</v>
      </c>
      <c r="M444" s="74"/>
      <c r="N444" s="74">
        <f t="shared" si="74"/>
        <v>600</v>
      </c>
      <c r="O444" s="74"/>
      <c r="P444" s="74">
        <f t="shared" si="75"/>
        <v>600</v>
      </c>
      <c r="Q444" s="74"/>
      <c r="R444" s="74">
        <f t="shared" si="76"/>
        <v>600</v>
      </c>
    </row>
    <row r="445" spans="2:18" s="49" customFormat="1" ht="57.6" x14ac:dyDescent="0.4">
      <c r="B445" s="50"/>
      <c r="C445" s="55"/>
      <c r="D445" s="114" t="s">
        <v>495</v>
      </c>
      <c r="E445" s="115" t="s">
        <v>512</v>
      </c>
      <c r="F445" s="115"/>
      <c r="G445" s="39"/>
      <c r="H445" s="73"/>
      <c r="I445" s="74"/>
      <c r="J445" s="74"/>
      <c r="K445" s="74">
        <f>K446</f>
        <v>1000</v>
      </c>
      <c r="L445" s="74">
        <f t="shared" si="73"/>
        <v>1000</v>
      </c>
      <c r="M445" s="74">
        <f>M446</f>
        <v>3000</v>
      </c>
      <c r="N445" s="74">
        <f t="shared" si="74"/>
        <v>4000</v>
      </c>
      <c r="O445" s="74">
        <f>O446</f>
        <v>2000</v>
      </c>
      <c r="P445" s="74">
        <f t="shared" si="75"/>
        <v>6000</v>
      </c>
      <c r="Q445" s="74">
        <f>Q446</f>
        <v>2000</v>
      </c>
      <c r="R445" s="74">
        <f t="shared" si="76"/>
        <v>8000</v>
      </c>
    </row>
    <row r="446" spans="2:18" s="49" customFormat="1" ht="38.4" x14ac:dyDescent="0.4">
      <c r="B446" s="50"/>
      <c r="C446" s="55"/>
      <c r="D446" s="114" t="s">
        <v>497</v>
      </c>
      <c r="E446" s="115" t="s">
        <v>513</v>
      </c>
      <c r="F446" s="115"/>
      <c r="G446" s="39"/>
      <c r="H446" s="73"/>
      <c r="I446" s="74"/>
      <c r="J446" s="74"/>
      <c r="K446" s="74">
        <f>K447</f>
        <v>1000</v>
      </c>
      <c r="L446" s="74">
        <f t="shared" si="73"/>
        <v>1000</v>
      </c>
      <c r="M446" s="74">
        <f>M447</f>
        <v>3000</v>
      </c>
      <c r="N446" s="74">
        <f t="shared" si="74"/>
        <v>4000</v>
      </c>
      <c r="O446" s="74">
        <f>O447</f>
        <v>2000</v>
      </c>
      <c r="P446" s="74">
        <f t="shared" si="75"/>
        <v>6000</v>
      </c>
      <c r="Q446" s="74">
        <f>Q447</f>
        <v>2000</v>
      </c>
      <c r="R446" s="74">
        <f t="shared" si="76"/>
        <v>8000</v>
      </c>
    </row>
    <row r="447" spans="2:18" s="49" customFormat="1" ht="21" x14ac:dyDescent="0.4">
      <c r="B447" s="50"/>
      <c r="C447" s="55"/>
      <c r="D447" s="114" t="s">
        <v>18</v>
      </c>
      <c r="E447" s="115" t="s">
        <v>514</v>
      </c>
      <c r="F447" s="115" t="s">
        <v>445</v>
      </c>
      <c r="G447" s="39"/>
      <c r="H447" s="73"/>
      <c r="I447" s="74"/>
      <c r="J447" s="74"/>
      <c r="K447" s="74">
        <v>1000</v>
      </c>
      <c r="L447" s="74">
        <f t="shared" si="73"/>
        <v>1000</v>
      </c>
      <c r="M447" s="74">
        <v>3000</v>
      </c>
      <c r="N447" s="74">
        <f t="shared" si="74"/>
        <v>4000</v>
      </c>
      <c r="O447" s="74">
        <v>2000</v>
      </c>
      <c r="P447" s="74">
        <f t="shared" si="75"/>
        <v>6000</v>
      </c>
      <c r="Q447" s="74">
        <v>2000</v>
      </c>
      <c r="R447" s="74">
        <f t="shared" si="76"/>
        <v>8000</v>
      </c>
    </row>
    <row r="448" spans="2:18" s="49" customFormat="1" ht="38.4" x14ac:dyDescent="0.4">
      <c r="B448" s="50"/>
      <c r="C448" s="55"/>
      <c r="D448" s="116" t="s">
        <v>515</v>
      </c>
      <c r="E448" s="117" t="s">
        <v>517</v>
      </c>
      <c r="F448" s="117"/>
      <c r="G448" s="39"/>
      <c r="H448" s="73"/>
      <c r="I448" s="74"/>
      <c r="J448" s="74"/>
      <c r="K448" s="74">
        <f>K449</f>
        <v>25</v>
      </c>
      <c r="L448" s="74">
        <f t="shared" si="73"/>
        <v>25</v>
      </c>
      <c r="M448" s="74">
        <f>M449</f>
        <v>0</v>
      </c>
      <c r="N448" s="74">
        <f t="shared" si="74"/>
        <v>25</v>
      </c>
      <c r="O448" s="74">
        <f>O449</f>
        <v>0</v>
      </c>
      <c r="P448" s="74">
        <f t="shared" si="75"/>
        <v>25</v>
      </c>
      <c r="Q448" s="74">
        <f>Q449</f>
        <v>0</v>
      </c>
      <c r="R448" s="74">
        <f t="shared" si="76"/>
        <v>25</v>
      </c>
    </row>
    <row r="449" spans="2:18" s="49" customFormat="1" ht="46.2" customHeight="1" x14ac:dyDescent="0.4">
      <c r="B449" s="50"/>
      <c r="C449" s="55"/>
      <c r="D449" s="116" t="s">
        <v>516</v>
      </c>
      <c r="E449" s="117" t="s">
        <v>518</v>
      </c>
      <c r="F449" s="117"/>
      <c r="G449" s="39"/>
      <c r="H449" s="73"/>
      <c r="I449" s="74"/>
      <c r="J449" s="74"/>
      <c r="K449" s="74">
        <f>K450</f>
        <v>25</v>
      </c>
      <c r="L449" s="74">
        <f t="shared" si="73"/>
        <v>25</v>
      </c>
      <c r="M449" s="74">
        <f>M450</f>
        <v>0</v>
      </c>
      <c r="N449" s="74">
        <f t="shared" si="74"/>
        <v>25</v>
      </c>
      <c r="O449" s="74">
        <f>O450</f>
        <v>0</v>
      </c>
      <c r="P449" s="74">
        <f t="shared" si="75"/>
        <v>25</v>
      </c>
      <c r="Q449" s="74">
        <f>Q450</f>
        <v>0</v>
      </c>
      <c r="R449" s="74">
        <f t="shared" si="76"/>
        <v>25</v>
      </c>
    </row>
    <row r="450" spans="2:18" s="49" customFormat="1" ht="35.4" customHeight="1" x14ac:dyDescent="0.4">
      <c r="B450" s="50"/>
      <c r="C450" s="55"/>
      <c r="D450" s="116" t="s">
        <v>18</v>
      </c>
      <c r="E450" s="117" t="s">
        <v>518</v>
      </c>
      <c r="F450" s="117" t="s">
        <v>445</v>
      </c>
      <c r="G450" s="39"/>
      <c r="H450" s="73"/>
      <c r="I450" s="74"/>
      <c r="J450" s="74"/>
      <c r="K450" s="74">
        <v>25</v>
      </c>
      <c r="L450" s="74">
        <f t="shared" si="73"/>
        <v>25</v>
      </c>
      <c r="M450" s="74"/>
      <c r="N450" s="74">
        <f t="shared" si="74"/>
        <v>25</v>
      </c>
      <c r="O450" s="74"/>
      <c r="P450" s="74">
        <f t="shared" si="75"/>
        <v>25</v>
      </c>
      <c r="Q450" s="74"/>
      <c r="R450" s="74">
        <f t="shared" si="76"/>
        <v>25</v>
      </c>
    </row>
    <row r="451" spans="2:18" s="49" customFormat="1" ht="58.2" customHeight="1" x14ac:dyDescent="0.4">
      <c r="B451" s="50"/>
      <c r="C451" s="7"/>
      <c r="D451" s="66" t="s">
        <v>354</v>
      </c>
      <c r="E451" s="64" t="s">
        <v>357</v>
      </c>
      <c r="F451" s="64"/>
      <c r="G451" s="39"/>
      <c r="H451" s="74">
        <f>H455+H452</f>
        <v>3920.4</v>
      </c>
      <c r="I451" s="74">
        <f>I455+I452</f>
        <v>0</v>
      </c>
      <c r="J451" s="74">
        <f t="shared" si="68"/>
        <v>3920.4</v>
      </c>
      <c r="K451" s="74">
        <f>K455+K452</f>
        <v>0</v>
      </c>
      <c r="L451" s="74">
        <f t="shared" si="73"/>
        <v>3920.4</v>
      </c>
      <c r="M451" s="74">
        <f>M455+M452</f>
        <v>0</v>
      </c>
      <c r="N451" s="74">
        <f t="shared" si="74"/>
        <v>3920.4</v>
      </c>
      <c r="O451" s="74">
        <f>O455+O452</f>
        <v>0</v>
      </c>
      <c r="P451" s="74">
        <f t="shared" si="75"/>
        <v>3920.4</v>
      </c>
      <c r="Q451" s="74">
        <f>Q455+Q452</f>
        <v>0</v>
      </c>
      <c r="R451" s="74">
        <f t="shared" si="76"/>
        <v>3920.4</v>
      </c>
    </row>
    <row r="452" spans="2:18" s="49" customFormat="1" ht="73.2" customHeight="1" x14ac:dyDescent="0.4">
      <c r="B452" s="50"/>
      <c r="C452" s="7"/>
      <c r="D452" s="66" t="s">
        <v>408</v>
      </c>
      <c r="E452" s="64" t="s">
        <v>409</v>
      </c>
      <c r="F452" s="64"/>
      <c r="G452" s="39"/>
      <c r="H452" s="74">
        <f t="shared" ref="H452:Q453" si="79">H453</f>
        <v>3530.4</v>
      </c>
      <c r="I452" s="74">
        <f t="shared" si="79"/>
        <v>0</v>
      </c>
      <c r="J452" s="74">
        <f t="shared" si="68"/>
        <v>3530.4</v>
      </c>
      <c r="K452" s="74">
        <f t="shared" si="79"/>
        <v>0</v>
      </c>
      <c r="L452" s="74">
        <f t="shared" si="73"/>
        <v>3530.4</v>
      </c>
      <c r="M452" s="74">
        <f t="shared" si="79"/>
        <v>0</v>
      </c>
      <c r="N452" s="74">
        <f t="shared" si="74"/>
        <v>3530.4</v>
      </c>
      <c r="O452" s="74">
        <f t="shared" si="79"/>
        <v>0</v>
      </c>
      <c r="P452" s="74">
        <f t="shared" si="75"/>
        <v>3530.4</v>
      </c>
      <c r="Q452" s="74">
        <f t="shared" si="79"/>
        <v>0</v>
      </c>
      <c r="R452" s="74">
        <f t="shared" si="76"/>
        <v>3530.4</v>
      </c>
    </row>
    <row r="453" spans="2:18" s="49" customFormat="1" ht="21" x14ac:dyDescent="0.4">
      <c r="B453" s="50"/>
      <c r="C453" s="7"/>
      <c r="D453" s="66" t="s">
        <v>356</v>
      </c>
      <c r="E453" s="64" t="s">
        <v>410</v>
      </c>
      <c r="F453" s="64"/>
      <c r="G453" s="39"/>
      <c r="H453" s="74">
        <f t="shared" si="79"/>
        <v>3530.4</v>
      </c>
      <c r="I453" s="74">
        <f t="shared" si="79"/>
        <v>0</v>
      </c>
      <c r="J453" s="74">
        <f t="shared" si="68"/>
        <v>3530.4</v>
      </c>
      <c r="K453" s="74">
        <f t="shared" si="79"/>
        <v>0</v>
      </c>
      <c r="L453" s="74">
        <f t="shared" si="73"/>
        <v>3530.4</v>
      </c>
      <c r="M453" s="74">
        <f t="shared" si="79"/>
        <v>0</v>
      </c>
      <c r="N453" s="74">
        <f t="shared" si="74"/>
        <v>3530.4</v>
      </c>
      <c r="O453" s="74">
        <f t="shared" si="79"/>
        <v>0</v>
      </c>
      <c r="P453" s="74">
        <f t="shared" si="75"/>
        <v>3530.4</v>
      </c>
      <c r="Q453" s="74">
        <f t="shared" si="79"/>
        <v>0</v>
      </c>
      <c r="R453" s="74">
        <f t="shared" si="76"/>
        <v>3530.4</v>
      </c>
    </row>
    <row r="454" spans="2:18" s="49" customFormat="1" ht="42" x14ac:dyDescent="0.4">
      <c r="B454" s="50"/>
      <c r="C454" s="7"/>
      <c r="D454" s="45" t="s">
        <v>14</v>
      </c>
      <c r="E454" s="64" t="s">
        <v>410</v>
      </c>
      <c r="F454" s="64" t="s">
        <v>284</v>
      </c>
      <c r="G454" s="39"/>
      <c r="H454" s="74">
        <v>3530.4</v>
      </c>
      <c r="I454" s="74"/>
      <c r="J454" s="74">
        <f t="shared" si="68"/>
        <v>3530.4</v>
      </c>
      <c r="K454" s="74"/>
      <c r="L454" s="74">
        <f t="shared" si="73"/>
        <v>3530.4</v>
      </c>
      <c r="M454" s="74"/>
      <c r="N454" s="74">
        <f t="shared" si="74"/>
        <v>3530.4</v>
      </c>
      <c r="O454" s="74"/>
      <c r="P454" s="74">
        <f t="shared" si="75"/>
        <v>3530.4</v>
      </c>
      <c r="Q454" s="74"/>
      <c r="R454" s="74">
        <f t="shared" si="76"/>
        <v>3530.4</v>
      </c>
    </row>
    <row r="455" spans="2:18" s="49" customFormat="1" ht="63" x14ac:dyDescent="0.4">
      <c r="B455" s="50"/>
      <c r="C455" s="7"/>
      <c r="D455" s="66" t="s">
        <v>355</v>
      </c>
      <c r="E455" s="64" t="s">
        <v>358</v>
      </c>
      <c r="F455" s="64"/>
      <c r="G455" s="39"/>
      <c r="H455" s="74">
        <f>H456</f>
        <v>390</v>
      </c>
      <c r="I455" s="74">
        <f>I456</f>
        <v>0</v>
      </c>
      <c r="J455" s="74">
        <f t="shared" si="68"/>
        <v>390</v>
      </c>
      <c r="K455" s="74">
        <f>K456</f>
        <v>0</v>
      </c>
      <c r="L455" s="74">
        <f t="shared" si="73"/>
        <v>390</v>
      </c>
      <c r="M455" s="74">
        <f>M456</f>
        <v>0</v>
      </c>
      <c r="N455" s="74">
        <f t="shared" si="74"/>
        <v>390</v>
      </c>
      <c r="O455" s="74">
        <f>O456</f>
        <v>0</v>
      </c>
      <c r="P455" s="74">
        <f t="shared" si="75"/>
        <v>390</v>
      </c>
      <c r="Q455" s="74">
        <f>Q456</f>
        <v>0</v>
      </c>
      <c r="R455" s="74">
        <f t="shared" si="76"/>
        <v>390</v>
      </c>
    </row>
    <row r="456" spans="2:18" s="49" customFormat="1" ht="21" x14ac:dyDescent="0.4">
      <c r="B456" s="50"/>
      <c r="C456" s="7"/>
      <c r="D456" s="66" t="s">
        <v>356</v>
      </c>
      <c r="E456" s="64" t="s">
        <v>359</v>
      </c>
      <c r="F456" s="64"/>
      <c r="G456" s="39"/>
      <c r="H456" s="74">
        <f t="shared" ref="H456:Q456" si="80">H457</f>
        <v>390</v>
      </c>
      <c r="I456" s="74">
        <f t="shared" si="80"/>
        <v>0</v>
      </c>
      <c r="J456" s="74">
        <f t="shared" si="68"/>
        <v>390</v>
      </c>
      <c r="K456" s="74">
        <f t="shared" si="80"/>
        <v>0</v>
      </c>
      <c r="L456" s="74">
        <f t="shared" si="73"/>
        <v>390</v>
      </c>
      <c r="M456" s="74">
        <f t="shared" si="80"/>
        <v>0</v>
      </c>
      <c r="N456" s="74">
        <f t="shared" si="74"/>
        <v>390</v>
      </c>
      <c r="O456" s="74">
        <f t="shared" si="80"/>
        <v>0</v>
      </c>
      <c r="P456" s="74">
        <f t="shared" si="75"/>
        <v>390</v>
      </c>
      <c r="Q456" s="74">
        <f t="shared" si="80"/>
        <v>0</v>
      </c>
      <c r="R456" s="74">
        <f t="shared" si="76"/>
        <v>390</v>
      </c>
    </row>
    <row r="457" spans="2:18" s="49" customFormat="1" ht="42" x14ac:dyDescent="0.4">
      <c r="B457" s="50"/>
      <c r="C457" s="7"/>
      <c r="D457" s="45" t="s">
        <v>14</v>
      </c>
      <c r="E457" s="64" t="s">
        <v>359</v>
      </c>
      <c r="F457" s="64" t="s">
        <v>284</v>
      </c>
      <c r="G457" s="39"/>
      <c r="H457" s="74">
        <v>390</v>
      </c>
      <c r="I457" s="74"/>
      <c r="J457" s="74">
        <f t="shared" si="68"/>
        <v>390</v>
      </c>
      <c r="K457" s="74"/>
      <c r="L457" s="74">
        <f t="shared" si="73"/>
        <v>390</v>
      </c>
      <c r="M457" s="74"/>
      <c r="N457" s="74">
        <f t="shared" si="74"/>
        <v>390</v>
      </c>
      <c r="O457" s="74"/>
      <c r="P457" s="74">
        <f t="shared" si="75"/>
        <v>390</v>
      </c>
      <c r="Q457" s="74"/>
      <c r="R457" s="74">
        <f t="shared" si="76"/>
        <v>390</v>
      </c>
    </row>
    <row r="458" spans="2:18" ht="81.75" customHeight="1" x14ac:dyDescent="0.4">
      <c r="B458" s="12"/>
      <c r="C458" s="55">
        <v>19</v>
      </c>
      <c r="D458" s="54" t="s">
        <v>150</v>
      </c>
      <c r="E458" s="56" t="s">
        <v>151</v>
      </c>
      <c r="F458" s="56"/>
      <c r="G458" s="9"/>
      <c r="H458" s="73">
        <f t="shared" ref="H458:Q460" si="81">H459</f>
        <v>2936.2</v>
      </c>
      <c r="I458" s="73">
        <f t="shared" si="81"/>
        <v>0</v>
      </c>
      <c r="J458" s="73">
        <f t="shared" si="68"/>
        <v>2936.2</v>
      </c>
      <c r="K458" s="73">
        <f t="shared" si="81"/>
        <v>0</v>
      </c>
      <c r="L458" s="73">
        <f t="shared" si="73"/>
        <v>2936.2</v>
      </c>
      <c r="M458" s="73">
        <f t="shared" si="81"/>
        <v>0</v>
      </c>
      <c r="N458" s="73">
        <f t="shared" si="74"/>
        <v>2936.2</v>
      </c>
      <c r="O458" s="73">
        <f t="shared" si="81"/>
        <v>0</v>
      </c>
      <c r="P458" s="73">
        <f t="shared" si="75"/>
        <v>2936.2</v>
      </c>
      <c r="Q458" s="73">
        <f t="shared" si="81"/>
        <v>0</v>
      </c>
      <c r="R458" s="73">
        <f t="shared" si="76"/>
        <v>2936.2</v>
      </c>
    </row>
    <row r="459" spans="2:18" ht="42" x14ac:dyDescent="0.4">
      <c r="B459" s="12"/>
      <c r="C459" s="7"/>
      <c r="D459" s="39" t="s">
        <v>152</v>
      </c>
      <c r="E459" s="79" t="s">
        <v>288</v>
      </c>
      <c r="F459" s="79"/>
      <c r="G459" s="39"/>
      <c r="H459" s="74">
        <f t="shared" si="81"/>
        <v>2936.2</v>
      </c>
      <c r="I459" s="74">
        <f t="shared" si="81"/>
        <v>0</v>
      </c>
      <c r="J459" s="74">
        <f t="shared" si="68"/>
        <v>2936.2</v>
      </c>
      <c r="K459" s="74">
        <f t="shared" si="81"/>
        <v>0</v>
      </c>
      <c r="L459" s="74">
        <f t="shared" si="73"/>
        <v>2936.2</v>
      </c>
      <c r="M459" s="74">
        <f t="shared" si="81"/>
        <v>0</v>
      </c>
      <c r="N459" s="74">
        <f t="shared" si="74"/>
        <v>2936.2</v>
      </c>
      <c r="O459" s="74">
        <f t="shared" si="81"/>
        <v>0</v>
      </c>
      <c r="P459" s="74">
        <f t="shared" si="75"/>
        <v>2936.2</v>
      </c>
      <c r="Q459" s="74">
        <f t="shared" si="81"/>
        <v>0</v>
      </c>
      <c r="R459" s="74">
        <f t="shared" si="76"/>
        <v>2936.2</v>
      </c>
    </row>
    <row r="460" spans="2:18" ht="21" x14ac:dyDescent="0.4">
      <c r="B460" s="12"/>
      <c r="C460" s="7"/>
      <c r="D460" s="39" t="s">
        <v>90</v>
      </c>
      <c r="E460" s="79" t="s">
        <v>287</v>
      </c>
      <c r="F460" s="79"/>
      <c r="G460" s="39"/>
      <c r="H460" s="74">
        <f t="shared" si="81"/>
        <v>2936.2</v>
      </c>
      <c r="I460" s="74">
        <f t="shared" si="81"/>
        <v>0</v>
      </c>
      <c r="J460" s="74">
        <f t="shared" si="68"/>
        <v>2936.2</v>
      </c>
      <c r="K460" s="74">
        <f t="shared" si="81"/>
        <v>0</v>
      </c>
      <c r="L460" s="74">
        <f t="shared" si="73"/>
        <v>2936.2</v>
      </c>
      <c r="M460" s="74">
        <f t="shared" si="81"/>
        <v>0</v>
      </c>
      <c r="N460" s="74">
        <f t="shared" si="74"/>
        <v>2936.2</v>
      </c>
      <c r="O460" s="74">
        <f t="shared" si="81"/>
        <v>0</v>
      </c>
      <c r="P460" s="74">
        <f t="shared" si="75"/>
        <v>2936.2</v>
      </c>
      <c r="Q460" s="74">
        <f t="shared" si="81"/>
        <v>0</v>
      </c>
      <c r="R460" s="74">
        <f t="shared" si="76"/>
        <v>2936.2</v>
      </c>
    </row>
    <row r="461" spans="2:18" ht="115.5" customHeight="1" x14ac:dyDescent="0.4">
      <c r="B461" s="12"/>
      <c r="C461" s="7"/>
      <c r="D461" s="39" t="s">
        <v>17</v>
      </c>
      <c r="E461" s="79" t="s">
        <v>287</v>
      </c>
      <c r="F461" s="79">
        <v>100</v>
      </c>
      <c r="G461" s="39">
        <v>2</v>
      </c>
      <c r="H461" s="74">
        <v>2936.2</v>
      </c>
      <c r="I461" s="74"/>
      <c r="J461" s="74">
        <f t="shared" si="68"/>
        <v>2936.2</v>
      </c>
      <c r="K461" s="74"/>
      <c r="L461" s="74">
        <f t="shared" si="73"/>
        <v>2936.2</v>
      </c>
      <c r="M461" s="74"/>
      <c r="N461" s="74">
        <f t="shared" si="74"/>
        <v>2936.2</v>
      </c>
      <c r="O461" s="74"/>
      <c r="P461" s="74">
        <f t="shared" si="75"/>
        <v>2936.2</v>
      </c>
      <c r="Q461" s="74"/>
      <c r="R461" s="74">
        <f t="shared" si="76"/>
        <v>2936.2</v>
      </c>
    </row>
    <row r="462" spans="2:18" ht="40.799999999999997" x14ac:dyDescent="0.4">
      <c r="B462" s="12"/>
      <c r="C462" s="55">
        <v>20</v>
      </c>
      <c r="D462" s="9" t="s">
        <v>153</v>
      </c>
      <c r="E462" s="41" t="s">
        <v>154</v>
      </c>
      <c r="F462" s="41"/>
      <c r="G462" s="15"/>
      <c r="H462" s="73">
        <f t="shared" ref="H462:Q464" si="82">H463</f>
        <v>76.8</v>
      </c>
      <c r="I462" s="73">
        <f t="shared" si="82"/>
        <v>0</v>
      </c>
      <c r="J462" s="73">
        <f t="shared" si="68"/>
        <v>76.8</v>
      </c>
      <c r="K462" s="73">
        <f t="shared" si="82"/>
        <v>0</v>
      </c>
      <c r="L462" s="73">
        <f t="shared" si="73"/>
        <v>76.8</v>
      </c>
      <c r="M462" s="73">
        <f t="shared" si="82"/>
        <v>0</v>
      </c>
      <c r="N462" s="73">
        <f t="shared" si="74"/>
        <v>76.8</v>
      </c>
      <c r="O462" s="73">
        <f t="shared" si="82"/>
        <v>0</v>
      </c>
      <c r="P462" s="73">
        <f t="shared" si="75"/>
        <v>76.8</v>
      </c>
      <c r="Q462" s="73">
        <f t="shared" si="82"/>
        <v>0</v>
      </c>
      <c r="R462" s="73">
        <f t="shared" si="76"/>
        <v>76.8</v>
      </c>
    </row>
    <row r="463" spans="2:18" ht="71.25" customHeight="1" x14ac:dyDescent="0.4">
      <c r="B463" s="12"/>
      <c r="C463" s="7"/>
      <c r="D463" s="39" t="s">
        <v>155</v>
      </c>
      <c r="E463" s="79" t="s">
        <v>156</v>
      </c>
      <c r="F463" s="79"/>
      <c r="G463" s="40"/>
      <c r="H463" s="74">
        <f t="shared" si="82"/>
        <v>76.8</v>
      </c>
      <c r="I463" s="74">
        <f t="shared" si="82"/>
        <v>0</v>
      </c>
      <c r="J463" s="74">
        <f t="shared" si="68"/>
        <v>76.8</v>
      </c>
      <c r="K463" s="74">
        <f t="shared" si="82"/>
        <v>0</v>
      </c>
      <c r="L463" s="74">
        <f t="shared" si="73"/>
        <v>76.8</v>
      </c>
      <c r="M463" s="74">
        <f t="shared" si="82"/>
        <v>0</v>
      </c>
      <c r="N463" s="74">
        <f t="shared" si="74"/>
        <v>76.8</v>
      </c>
      <c r="O463" s="74">
        <f t="shared" si="82"/>
        <v>0</v>
      </c>
      <c r="P463" s="74">
        <f t="shared" si="75"/>
        <v>76.8</v>
      </c>
      <c r="Q463" s="74">
        <f t="shared" si="82"/>
        <v>0</v>
      </c>
      <c r="R463" s="74">
        <f t="shared" si="76"/>
        <v>76.8</v>
      </c>
    </row>
    <row r="464" spans="2:18" ht="21" x14ac:dyDescent="0.4">
      <c r="B464" s="12"/>
      <c r="C464" s="7"/>
      <c r="D464" s="39" t="s">
        <v>90</v>
      </c>
      <c r="E464" s="79" t="s">
        <v>157</v>
      </c>
      <c r="F464" s="79"/>
      <c r="G464" s="40"/>
      <c r="H464" s="74">
        <f t="shared" si="82"/>
        <v>76.8</v>
      </c>
      <c r="I464" s="74">
        <f t="shared" si="82"/>
        <v>0</v>
      </c>
      <c r="J464" s="74">
        <f t="shared" si="68"/>
        <v>76.8</v>
      </c>
      <c r="K464" s="74">
        <f t="shared" si="82"/>
        <v>0</v>
      </c>
      <c r="L464" s="74">
        <f t="shared" si="73"/>
        <v>76.8</v>
      </c>
      <c r="M464" s="74">
        <f t="shared" si="82"/>
        <v>0</v>
      </c>
      <c r="N464" s="74">
        <f t="shared" si="74"/>
        <v>76.8</v>
      </c>
      <c r="O464" s="74">
        <f t="shared" si="82"/>
        <v>0</v>
      </c>
      <c r="P464" s="74">
        <f t="shared" si="75"/>
        <v>76.8</v>
      </c>
      <c r="Q464" s="74">
        <f t="shared" si="82"/>
        <v>0</v>
      </c>
      <c r="R464" s="74">
        <f t="shared" si="76"/>
        <v>76.8</v>
      </c>
    </row>
    <row r="465" spans="2:18" ht="114" customHeight="1" x14ac:dyDescent="0.4">
      <c r="B465" s="12"/>
      <c r="C465" s="7"/>
      <c r="D465" s="39" t="s">
        <v>74</v>
      </c>
      <c r="E465" s="79" t="s">
        <v>157</v>
      </c>
      <c r="F465" s="79">
        <v>100</v>
      </c>
      <c r="G465" s="40">
        <v>3</v>
      </c>
      <c r="H465" s="74">
        <v>76.8</v>
      </c>
      <c r="I465" s="74"/>
      <c r="J465" s="74">
        <f t="shared" si="68"/>
        <v>76.8</v>
      </c>
      <c r="K465" s="74"/>
      <c r="L465" s="74">
        <f t="shared" si="73"/>
        <v>76.8</v>
      </c>
      <c r="M465" s="74"/>
      <c r="N465" s="74">
        <f t="shared" si="74"/>
        <v>76.8</v>
      </c>
      <c r="O465" s="74"/>
      <c r="P465" s="74">
        <f t="shared" si="75"/>
        <v>76.8</v>
      </c>
      <c r="Q465" s="74"/>
      <c r="R465" s="74">
        <f t="shared" si="76"/>
        <v>76.8</v>
      </c>
    </row>
    <row r="466" spans="2:18" ht="40.799999999999997" x14ac:dyDescent="0.4">
      <c r="B466" s="12"/>
      <c r="C466" s="55">
        <v>21</v>
      </c>
      <c r="D466" s="9" t="s">
        <v>158</v>
      </c>
      <c r="E466" s="41" t="s">
        <v>286</v>
      </c>
      <c r="F466" s="41"/>
      <c r="G466" s="15"/>
      <c r="H466" s="73">
        <f>H467+H472+H493+H498+H501+H516</f>
        <v>143576.80000000002</v>
      </c>
      <c r="I466" s="73">
        <f>I467+I472+I493+I498+I501+I516</f>
        <v>0.90000000000000036</v>
      </c>
      <c r="J466" s="73">
        <f t="shared" si="68"/>
        <v>143577.70000000001</v>
      </c>
      <c r="K466" s="73">
        <f>K467+K472+K493+K498+K501+K516</f>
        <v>0</v>
      </c>
      <c r="L466" s="73">
        <f t="shared" si="73"/>
        <v>143577.70000000001</v>
      </c>
      <c r="M466" s="73">
        <f>M467+M472+M493+M498+M501+M516</f>
        <v>-50</v>
      </c>
      <c r="N466" s="73">
        <f t="shared" si="74"/>
        <v>143527.70000000001</v>
      </c>
      <c r="O466" s="73">
        <f>O467+O472+O493+O498+O501+O516</f>
        <v>0</v>
      </c>
      <c r="P466" s="73">
        <f t="shared" si="75"/>
        <v>143527.70000000001</v>
      </c>
      <c r="Q466" s="73">
        <f>Q467+Q472+Q493+Q498+Q501+Q516</f>
        <v>-258.5</v>
      </c>
      <c r="R466" s="73">
        <f t="shared" si="76"/>
        <v>143269.20000000001</v>
      </c>
    </row>
    <row r="467" spans="2:18" ht="67.5" customHeight="1" x14ac:dyDescent="0.4">
      <c r="B467" s="12"/>
      <c r="C467" s="7"/>
      <c r="D467" s="39" t="s">
        <v>159</v>
      </c>
      <c r="E467" s="79" t="s">
        <v>160</v>
      </c>
      <c r="F467" s="79"/>
      <c r="G467" s="40"/>
      <c r="H467" s="74">
        <f>H468</f>
        <v>45027.8</v>
      </c>
      <c r="I467" s="74">
        <f>I468</f>
        <v>-0.8</v>
      </c>
      <c r="J467" s="74">
        <f t="shared" si="68"/>
        <v>45027</v>
      </c>
      <c r="K467" s="74">
        <f>K468</f>
        <v>0</v>
      </c>
      <c r="L467" s="74">
        <f t="shared" si="73"/>
        <v>45027</v>
      </c>
      <c r="M467" s="74">
        <f>M468</f>
        <v>-50</v>
      </c>
      <c r="N467" s="74">
        <f t="shared" si="74"/>
        <v>44977</v>
      </c>
      <c r="O467" s="74">
        <f>O468</f>
        <v>0</v>
      </c>
      <c r="P467" s="74">
        <f t="shared" si="75"/>
        <v>44977</v>
      </c>
      <c r="Q467" s="74">
        <f>Q468</f>
        <v>0</v>
      </c>
      <c r="R467" s="74">
        <f t="shared" si="76"/>
        <v>44977</v>
      </c>
    </row>
    <row r="468" spans="2:18" ht="21" x14ac:dyDescent="0.4">
      <c r="B468" s="12"/>
      <c r="C468" s="7"/>
      <c r="D468" s="39" t="s">
        <v>90</v>
      </c>
      <c r="E468" s="79" t="s">
        <v>161</v>
      </c>
      <c r="F468" s="79"/>
      <c r="G468" s="40"/>
      <c r="H468" s="74">
        <f>H469+H470+H471</f>
        <v>45027.8</v>
      </c>
      <c r="I468" s="74">
        <f>I469+I470+I471</f>
        <v>-0.8</v>
      </c>
      <c r="J468" s="74">
        <f t="shared" si="68"/>
        <v>45027</v>
      </c>
      <c r="K468" s="74">
        <f>K469+K470+K471</f>
        <v>0</v>
      </c>
      <c r="L468" s="74">
        <f t="shared" si="73"/>
        <v>45027</v>
      </c>
      <c r="M468" s="74">
        <f>M469+M470+M471</f>
        <v>-50</v>
      </c>
      <c r="N468" s="74">
        <f t="shared" si="74"/>
        <v>44977</v>
      </c>
      <c r="O468" s="74">
        <f>O469+O470+O471</f>
        <v>0</v>
      </c>
      <c r="P468" s="74">
        <f t="shared" si="75"/>
        <v>44977</v>
      </c>
      <c r="Q468" s="74">
        <f>Q469+Q470+Q471</f>
        <v>0</v>
      </c>
      <c r="R468" s="74">
        <f t="shared" si="76"/>
        <v>44977</v>
      </c>
    </row>
    <row r="469" spans="2:18" ht="119.25" customHeight="1" x14ac:dyDescent="0.4">
      <c r="B469" s="12"/>
      <c r="C469" s="7"/>
      <c r="D469" s="39" t="s">
        <v>74</v>
      </c>
      <c r="E469" s="79" t="s">
        <v>161</v>
      </c>
      <c r="F469" s="79">
        <v>100</v>
      </c>
      <c r="G469" s="40">
        <v>4</v>
      </c>
      <c r="H469" s="74">
        <v>44433.8</v>
      </c>
      <c r="I469" s="74"/>
      <c r="J469" s="74">
        <f t="shared" si="68"/>
        <v>44433.8</v>
      </c>
      <c r="K469" s="74"/>
      <c r="L469" s="74">
        <f t="shared" si="73"/>
        <v>44433.8</v>
      </c>
      <c r="M469" s="74"/>
      <c r="N469" s="74">
        <f t="shared" si="74"/>
        <v>44433.8</v>
      </c>
      <c r="O469" s="74"/>
      <c r="P469" s="74">
        <f t="shared" si="75"/>
        <v>44433.8</v>
      </c>
      <c r="Q469" s="74"/>
      <c r="R469" s="74">
        <f t="shared" si="76"/>
        <v>44433.8</v>
      </c>
    </row>
    <row r="470" spans="2:18" ht="42" x14ac:dyDescent="0.4">
      <c r="B470" s="12"/>
      <c r="C470" s="7"/>
      <c r="D470" s="39" t="s">
        <v>14</v>
      </c>
      <c r="E470" s="79" t="s">
        <v>161</v>
      </c>
      <c r="F470" s="79">
        <v>200</v>
      </c>
      <c r="G470" s="40">
        <v>4</v>
      </c>
      <c r="H470" s="74">
        <v>441.9</v>
      </c>
      <c r="I470" s="74">
        <v>-0.8</v>
      </c>
      <c r="J470" s="74">
        <f t="shared" si="68"/>
        <v>441.09999999999997</v>
      </c>
      <c r="K470" s="74"/>
      <c r="L470" s="74">
        <f t="shared" si="73"/>
        <v>441.09999999999997</v>
      </c>
      <c r="M470" s="74">
        <v>-84</v>
      </c>
      <c r="N470" s="74">
        <f t="shared" si="74"/>
        <v>357.09999999999997</v>
      </c>
      <c r="O470" s="74"/>
      <c r="P470" s="74">
        <f t="shared" si="75"/>
        <v>357.09999999999997</v>
      </c>
      <c r="Q470" s="74"/>
      <c r="R470" s="74">
        <f t="shared" si="76"/>
        <v>357.09999999999997</v>
      </c>
    </row>
    <row r="471" spans="2:18" ht="21" x14ac:dyDescent="0.4">
      <c r="B471" s="12"/>
      <c r="C471" s="7"/>
      <c r="D471" s="39" t="s">
        <v>18</v>
      </c>
      <c r="E471" s="79" t="s">
        <v>161</v>
      </c>
      <c r="F471" s="79">
        <v>800</v>
      </c>
      <c r="G471" s="40">
        <v>4</v>
      </c>
      <c r="H471" s="74">
        <v>152.1</v>
      </c>
      <c r="I471" s="74"/>
      <c r="J471" s="74">
        <f t="shared" si="68"/>
        <v>152.1</v>
      </c>
      <c r="K471" s="74"/>
      <c r="L471" s="74">
        <f t="shared" si="73"/>
        <v>152.1</v>
      </c>
      <c r="M471" s="74">
        <v>34</v>
      </c>
      <c r="N471" s="74">
        <f t="shared" si="74"/>
        <v>186.1</v>
      </c>
      <c r="O471" s="74"/>
      <c r="P471" s="74">
        <f t="shared" si="75"/>
        <v>186.1</v>
      </c>
      <c r="Q471" s="74"/>
      <c r="R471" s="74">
        <f t="shared" si="76"/>
        <v>186.1</v>
      </c>
    </row>
    <row r="472" spans="2:18" ht="53.25" customHeight="1" x14ac:dyDescent="0.4">
      <c r="B472" s="12"/>
      <c r="C472" s="7"/>
      <c r="D472" s="39" t="s">
        <v>162</v>
      </c>
      <c r="E472" s="79" t="s">
        <v>163</v>
      </c>
      <c r="F472" s="79"/>
      <c r="G472" s="40"/>
      <c r="H472" s="74">
        <f>H473+H475+H478+H481+H484+H487+H490</f>
        <v>10583.3</v>
      </c>
      <c r="I472" s="74">
        <f>I473+I475+I478+I481+I484+I487+I490</f>
        <v>0.90000000000000036</v>
      </c>
      <c r="J472" s="74">
        <f t="shared" si="68"/>
        <v>10584.199999999999</v>
      </c>
      <c r="K472" s="74">
        <f>K473+K475+K478+K481+K484+K487+K490</f>
        <v>0</v>
      </c>
      <c r="L472" s="74">
        <f t="shared" si="73"/>
        <v>10584.199999999999</v>
      </c>
      <c r="M472" s="74">
        <f>M473+M475+M478+M481+M484+M487+M490</f>
        <v>0</v>
      </c>
      <c r="N472" s="74">
        <f t="shared" si="74"/>
        <v>10584.199999999999</v>
      </c>
      <c r="O472" s="74">
        <f>O473+O475+O478+O481+O484+O487+O490</f>
        <v>0</v>
      </c>
      <c r="P472" s="74">
        <f t="shared" si="75"/>
        <v>10584.199999999999</v>
      </c>
      <c r="Q472" s="74">
        <f>Q473+Q475+Q478+Q481+Q484+Q487+Q490</f>
        <v>0</v>
      </c>
      <c r="R472" s="74">
        <f t="shared" si="76"/>
        <v>10584.199999999999</v>
      </c>
    </row>
    <row r="473" spans="2:18" ht="76.2" customHeight="1" x14ac:dyDescent="0.4">
      <c r="B473" s="12"/>
      <c r="C473" s="7"/>
      <c r="D473" s="21" t="s">
        <v>567</v>
      </c>
      <c r="E473" s="79" t="s">
        <v>164</v>
      </c>
      <c r="F473" s="79"/>
      <c r="G473" s="40"/>
      <c r="H473" s="74">
        <f>H474</f>
        <v>21.9</v>
      </c>
      <c r="I473" s="74">
        <f>I474</f>
        <v>-12.5</v>
      </c>
      <c r="J473" s="74">
        <f t="shared" si="68"/>
        <v>9.3999999999999986</v>
      </c>
      <c r="K473" s="74">
        <f>K474</f>
        <v>0</v>
      </c>
      <c r="L473" s="74">
        <f t="shared" si="73"/>
        <v>9.3999999999999986</v>
      </c>
      <c r="M473" s="74">
        <f>M474</f>
        <v>0</v>
      </c>
      <c r="N473" s="74">
        <f t="shared" si="74"/>
        <v>9.3999999999999986</v>
      </c>
      <c r="O473" s="74">
        <f>O474</f>
        <v>0</v>
      </c>
      <c r="P473" s="74">
        <f t="shared" si="75"/>
        <v>9.3999999999999986</v>
      </c>
      <c r="Q473" s="74">
        <f>Q474</f>
        <v>0</v>
      </c>
      <c r="R473" s="74">
        <f t="shared" si="76"/>
        <v>9.3999999999999986</v>
      </c>
    </row>
    <row r="474" spans="2:18" ht="42" x14ac:dyDescent="0.4">
      <c r="B474" s="12"/>
      <c r="C474" s="7"/>
      <c r="D474" s="39" t="s">
        <v>14</v>
      </c>
      <c r="E474" s="79" t="s">
        <v>164</v>
      </c>
      <c r="F474" s="79">
        <v>200</v>
      </c>
      <c r="G474" s="40">
        <v>5</v>
      </c>
      <c r="H474" s="74">
        <v>21.9</v>
      </c>
      <c r="I474" s="74">
        <v>-12.5</v>
      </c>
      <c r="J474" s="74">
        <f t="shared" si="68"/>
        <v>9.3999999999999986</v>
      </c>
      <c r="K474" s="74"/>
      <c r="L474" s="74">
        <f t="shared" si="73"/>
        <v>9.3999999999999986</v>
      </c>
      <c r="M474" s="74"/>
      <c r="N474" s="74">
        <f t="shared" si="74"/>
        <v>9.3999999999999986</v>
      </c>
      <c r="O474" s="74"/>
      <c r="P474" s="74">
        <f t="shared" si="75"/>
        <v>9.3999999999999986</v>
      </c>
      <c r="Q474" s="74"/>
      <c r="R474" s="74">
        <f t="shared" si="76"/>
        <v>9.3999999999999986</v>
      </c>
    </row>
    <row r="475" spans="2:18" ht="168" x14ac:dyDescent="0.4">
      <c r="B475" s="12"/>
      <c r="C475" s="7"/>
      <c r="D475" s="39" t="s">
        <v>566</v>
      </c>
      <c r="E475" s="79" t="s">
        <v>167</v>
      </c>
      <c r="F475" s="79"/>
      <c r="G475" s="40"/>
      <c r="H475" s="74">
        <f>H476+H477</f>
        <v>755.8</v>
      </c>
      <c r="I475" s="74">
        <f>I476+I477</f>
        <v>0</v>
      </c>
      <c r="J475" s="74">
        <f t="shared" si="68"/>
        <v>755.8</v>
      </c>
      <c r="K475" s="74">
        <f>K476+K477</f>
        <v>0</v>
      </c>
      <c r="L475" s="74">
        <f t="shared" si="73"/>
        <v>755.8</v>
      </c>
      <c r="M475" s="74">
        <f>M476+M477</f>
        <v>0</v>
      </c>
      <c r="N475" s="74">
        <f t="shared" si="74"/>
        <v>755.8</v>
      </c>
      <c r="O475" s="74">
        <f>O476+O477</f>
        <v>0</v>
      </c>
      <c r="P475" s="74">
        <f t="shared" si="75"/>
        <v>755.8</v>
      </c>
      <c r="Q475" s="74">
        <f>Q476+Q477</f>
        <v>0</v>
      </c>
      <c r="R475" s="74">
        <f t="shared" si="76"/>
        <v>755.8</v>
      </c>
    </row>
    <row r="476" spans="2:18" ht="90.6" customHeight="1" x14ac:dyDescent="0.4">
      <c r="B476" s="12"/>
      <c r="C476" s="7"/>
      <c r="D476" s="39" t="s">
        <v>74</v>
      </c>
      <c r="E476" s="79" t="s">
        <v>167</v>
      </c>
      <c r="F476" s="79">
        <v>100</v>
      </c>
      <c r="G476" s="40"/>
      <c r="H476" s="74">
        <v>674.8</v>
      </c>
      <c r="I476" s="74"/>
      <c r="J476" s="74">
        <f t="shared" si="68"/>
        <v>674.8</v>
      </c>
      <c r="K476" s="74"/>
      <c r="L476" s="74">
        <f t="shared" si="73"/>
        <v>674.8</v>
      </c>
      <c r="M476" s="74"/>
      <c r="N476" s="74">
        <f t="shared" si="74"/>
        <v>674.8</v>
      </c>
      <c r="O476" s="74"/>
      <c r="P476" s="74">
        <f t="shared" si="75"/>
        <v>674.8</v>
      </c>
      <c r="Q476" s="74"/>
      <c r="R476" s="74">
        <f t="shared" si="76"/>
        <v>674.8</v>
      </c>
    </row>
    <row r="477" spans="2:18" ht="42" x14ac:dyDescent="0.4">
      <c r="B477" s="12"/>
      <c r="C477" s="7"/>
      <c r="D477" s="39" t="s">
        <v>14</v>
      </c>
      <c r="E477" s="79" t="s">
        <v>167</v>
      </c>
      <c r="F477" s="79">
        <v>200</v>
      </c>
      <c r="G477" s="40"/>
      <c r="H477" s="74">
        <v>81</v>
      </c>
      <c r="I477" s="74"/>
      <c r="J477" s="74">
        <f t="shared" si="68"/>
        <v>81</v>
      </c>
      <c r="K477" s="74"/>
      <c r="L477" s="74">
        <f t="shared" si="73"/>
        <v>81</v>
      </c>
      <c r="M477" s="74"/>
      <c r="N477" s="74">
        <f t="shared" si="74"/>
        <v>81</v>
      </c>
      <c r="O477" s="74"/>
      <c r="P477" s="74">
        <f t="shared" si="75"/>
        <v>81</v>
      </c>
      <c r="Q477" s="74"/>
      <c r="R477" s="74">
        <f t="shared" si="76"/>
        <v>81</v>
      </c>
    </row>
    <row r="478" spans="2:18" ht="66" customHeight="1" x14ac:dyDescent="0.4">
      <c r="B478" s="12"/>
      <c r="C478" s="7"/>
      <c r="D478" s="21" t="s">
        <v>315</v>
      </c>
      <c r="E478" s="79" t="s">
        <v>165</v>
      </c>
      <c r="F478" s="79"/>
      <c r="G478" s="40"/>
      <c r="H478" s="74">
        <f>H479+H480</f>
        <v>1498.6</v>
      </c>
      <c r="I478" s="74">
        <f>I479+I480</f>
        <v>13.4</v>
      </c>
      <c r="J478" s="74">
        <f t="shared" si="68"/>
        <v>1512</v>
      </c>
      <c r="K478" s="74">
        <f>K479+K480</f>
        <v>0</v>
      </c>
      <c r="L478" s="74">
        <f t="shared" si="73"/>
        <v>1512</v>
      </c>
      <c r="M478" s="74">
        <f>M479+M480</f>
        <v>0</v>
      </c>
      <c r="N478" s="74">
        <f t="shared" si="74"/>
        <v>1512</v>
      </c>
      <c r="O478" s="74">
        <f>O479+O480</f>
        <v>0</v>
      </c>
      <c r="P478" s="74">
        <f t="shared" si="75"/>
        <v>1512</v>
      </c>
      <c r="Q478" s="74">
        <f>Q479+Q480</f>
        <v>0</v>
      </c>
      <c r="R478" s="74">
        <f t="shared" si="76"/>
        <v>1512</v>
      </c>
    </row>
    <row r="479" spans="2:18" ht="110.25" customHeight="1" x14ac:dyDescent="0.4">
      <c r="B479" s="12"/>
      <c r="C479" s="7"/>
      <c r="D479" s="39" t="s">
        <v>74</v>
      </c>
      <c r="E479" s="79" t="s">
        <v>165</v>
      </c>
      <c r="F479" s="79">
        <v>100</v>
      </c>
      <c r="G479" s="40">
        <v>4</v>
      </c>
      <c r="H479" s="74">
        <v>1336.6</v>
      </c>
      <c r="I479" s="74">
        <v>13.4</v>
      </c>
      <c r="J479" s="74">
        <f t="shared" si="68"/>
        <v>1350</v>
      </c>
      <c r="K479" s="74"/>
      <c r="L479" s="74">
        <f t="shared" si="73"/>
        <v>1350</v>
      </c>
      <c r="M479" s="74"/>
      <c r="N479" s="74">
        <f t="shared" si="74"/>
        <v>1350</v>
      </c>
      <c r="O479" s="74"/>
      <c r="P479" s="74">
        <f t="shared" si="75"/>
        <v>1350</v>
      </c>
      <c r="Q479" s="74"/>
      <c r="R479" s="74">
        <f t="shared" si="76"/>
        <v>1350</v>
      </c>
    </row>
    <row r="480" spans="2:18" ht="48" customHeight="1" x14ac:dyDescent="0.4">
      <c r="B480" s="12"/>
      <c r="C480" s="7"/>
      <c r="D480" s="39" t="s">
        <v>14</v>
      </c>
      <c r="E480" s="79" t="s">
        <v>165</v>
      </c>
      <c r="F480" s="79">
        <v>200</v>
      </c>
      <c r="G480" s="40">
        <v>4</v>
      </c>
      <c r="H480" s="74">
        <v>162</v>
      </c>
      <c r="I480" s="74"/>
      <c r="J480" s="74">
        <f t="shared" si="68"/>
        <v>162</v>
      </c>
      <c r="K480" s="74"/>
      <c r="L480" s="74">
        <f t="shared" si="73"/>
        <v>162</v>
      </c>
      <c r="M480" s="74"/>
      <c r="N480" s="74">
        <f t="shared" si="74"/>
        <v>162</v>
      </c>
      <c r="O480" s="74"/>
      <c r="P480" s="74">
        <f t="shared" si="75"/>
        <v>162</v>
      </c>
      <c r="Q480" s="74"/>
      <c r="R480" s="74">
        <f t="shared" si="76"/>
        <v>162</v>
      </c>
    </row>
    <row r="481" spans="2:18" s="49" customFormat="1" ht="216.6" customHeight="1" x14ac:dyDescent="0.4">
      <c r="B481" s="50"/>
      <c r="C481" s="7"/>
      <c r="D481" s="39" t="s">
        <v>168</v>
      </c>
      <c r="E481" s="79" t="s">
        <v>329</v>
      </c>
      <c r="F481" s="79"/>
      <c r="G481" s="40"/>
      <c r="H481" s="74">
        <f>H482+H483</f>
        <v>512.9</v>
      </c>
      <c r="I481" s="74">
        <f>I482+I483</f>
        <v>0</v>
      </c>
      <c r="J481" s="74">
        <f t="shared" si="68"/>
        <v>512.9</v>
      </c>
      <c r="K481" s="74">
        <f>K482+K483</f>
        <v>0</v>
      </c>
      <c r="L481" s="74">
        <f t="shared" si="73"/>
        <v>512.9</v>
      </c>
      <c r="M481" s="74">
        <f>M482+M483</f>
        <v>0</v>
      </c>
      <c r="N481" s="74">
        <f t="shared" si="74"/>
        <v>512.9</v>
      </c>
      <c r="O481" s="74">
        <f>O482+O483</f>
        <v>0</v>
      </c>
      <c r="P481" s="74">
        <f t="shared" si="75"/>
        <v>512.9</v>
      </c>
      <c r="Q481" s="74">
        <f>Q482+Q483</f>
        <v>0</v>
      </c>
      <c r="R481" s="74">
        <f t="shared" si="76"/>
        <v>512.9</v>
      </c>
    </row>
    <row r="482" spans="2:18" s="49" customFormat="1" ht="93" customHeight="1" x14ac:dyDescent="0.4">
      <c r="B482" s="50"/>
      <c r="C482" s="7"/>
      <c r="D482" s="39" t="s">
        <v>74</v>
      </c>
      <c r="E482" s="79" t="s">
        <v>329</v>
      </c>
      <c r="F482" s="79">
        <v>100</v>
      </c>
      <c r="G482" s="40"/>
      <c r="H482" s="74">
        <v>431.9</v>
      </c>
      <c r="I482" s="74"/>
      <c r="J482" s="74">
        <f t="shared" si="68"/>
        <v>431.9</v>
      </c>
      <c r="K482" s="74"/>
      <c r="L482" s="74">
        <f t="shared" si="73"/>
        <v>431.9</v>
      </c>
      <c r="M482" s="74"/>
      <c r="N482" s="74">
        <f t="shared" si="74"/>
        <v>431.9</v>
      </c>
      <c r="O482" s="74"/>
      <c r="P482" s="74">
        <f t="shared" si="75"/>
        <v>431.9</v>
      </c>
      <c r="Q482" s="74"/>
      <c r="R482" s="74">
        <f t="shared" si="76"/>
        <v>431.9</v>
      </c>
    </row>
    <row r="483" spans="2:18" s="49" customFormat="1" ht="42" x14ac:dyDescent="0.4">
      <c r="B483" s="50"/>
      <c r="C483" s="7"/>
      <c r="D483" s="39" t="s">
        <v>14</v>
      </c>
      <c r="E483" s="79" t="s">
        <v>329</v>
      </c>
      <c r="F483" s="79">
        <v>200</v>
      </c>
      <c r="G483" s="40"/>
      <c r="H483" s="74">
        <v>81</v>
      </c>
      <c r="I483" s="74"/>
      <c r="J483" s="74">
        <f t="shared" si="68"/>
        <v>81</v>
      </c>
      <c r="K483" s="74"/>
      <c r="L483" s="74">
        <f t="shared" si="73"/>
        <v>81</v>
      </c>
      <c r="M483" s="74"/>
      <c r="N483" s="74">
        <f t="shared" si="74"/>
        <v>81</v>
      </c>
      <c r="O483" s="74"/>
      <c r="P483" s="74">
        <f t="shared" si="75"/>
        <v>81</v>
      </c>
      <c r="Q483" s="74"/>
      <c r="R483" s="74">
        <f t="shared" si="76"/>
        <v>81</v>
      </c>
    </row>
    <row r="484" spans="2:18" s="49" customFormat="1" ht="63" x14ac:dyDescent="0.4">
      <c r="B484" s="50"/>
      <c r="C484" s="7"/>
      <c r="D484" s="21" t="s">
        <v>328</v>
      </c>
      <c r="E484" s="79" t="s">
        <v>330</v>
      </c>
      <c r="F484" s="79"/>
      <c r="G484" s="40"/>
      <c r="H484" s="74">
        <f>H485+H486</f>
        <v>756</v>
      </c>
      <c r="I484" s="74">
        <f>I485+I486</f>
        <v>0</v>
      </c>
      <c r="J484" s="74">
        <f t="shared" si="68"/>
        <v>756</v>
      </c>
      <c r="K484" s="74">
        <f>K485+K486</f>
        <v>0</v>
      </c>
      <c r="L484" s="74">
        <f t="shared" si="73"/>
        <v>756</v>
      </c>
      <c r="M484" s="74">
        <f>M485+M486</f>
        <v>0</v>
      </c>
      <c r="N484" s="74">
        <f t="shared" si="74"/>
        <v>756</v>
      </c>
      <c r="O484" s="74">
        <f>O485+O486</f>
        <v>0</v>
      </c>
      <c r="P484" s="74">
        <f t="shared" si="75"/>
        <v>756</v>
      </c>
      <c r="Q484" s="74">
        <f>Q485+Q486</f>
        <v>0</v>
      </c>
      <c r="R484" s="74">
        <f t="shared" si="76"/>
        <v>756</v>
      </c>
    </row>
    <row r="485" spans="2:18" s="49" customFormat="1" ht="84" x14ac:dyDescent="0.4">
      <c r="B485" s="50"/>
      <c r="C485" s="7"/>
      <c r="D485" s="39" t="s">
        <v>74</v>
      </c>
      <c r="E485" s="79" t="s">
        <v>330</v>
      </c>
      <c r="F485" s="79">
        <v>100</v>
      </c>
      <c r="G485" s="40"/>
      <c r="H485" s="74">
        <v>675</v>
      </c>
      <c r="I485" s="74"/>
      <c r="J485" s="74">
        <f t="shared" si="68"/>
        <v>675</v>
      </c>
      <c r="K485" s="74"/>
      <c r="L485" s="74">
        <f t="shared" si="73"/>
        <v>675</v>
      </c>
      <c r="M485" s="74"/>
      <c r="N485" s="74">
        <f t="shared" si="74"/>
        <v>675</v>
      </c>
      <c r="O485" s="74"/>
      <c r="P485" s="74">
        <f t="shared" si="75"/>
        <v>675</v>
      </c>
      <c r="Q485" s="74"/>
      <c r="R485" s="74">
        <f t="shared" si="76"/>
        <v>675</v>
      </c>
    </row>
    <row r="486" spans="2:18" s="49" customFormat="1" ht="42" x14ac:dyDescent="0.4">
      <c r="B486" s="50"/>
      <c r="C486" s="7"/>
      <c r="D486" s="39" t="s">
        <v>14</v>
      </c>
      <c r="E486" s="79" t="s">
        <v>330</v>
      </c>
      <c r="F486" s="79">
        <v>200</v>
      </c>
      <c r="G486" s="40"/>
      <c r="H486" s="74">
        <v>81</v>
      </c>
      <c r="I486" s="74"/>
      <c r="J486" s="74">
        <f t="shared" si="68"/>
        <v>81</v>
      </c>
      <c r="K486" s="74"/>
      <c r="L486" s="74">
        <f t="shared" si="73"/>
        <v>81</v>
      </c>
      <c r="M486" s="74"/>
      <c r="N486" s="74">
        <f t="shared" si="74"/>
        <v>81</v>
      </c>
      <c r="O486" s="74"/>
      <c r="P486" s="74">
        <f t="shared" si="75"/>
        <v>81</v>
      </c>
      <c r="Q486" s="74"/>
      <c r="R486" s="74">
        <f t="shared" si="76"/>
        <v>81</v>
      </c>
    </row>
    <row r="487" spans="2:18" s="49" customFormat="1" ht="63" x14ac:dyDescent="0.4">
      <c r="B487" s="50"/>
      <c r="C487" s="7"/>
      <c r="D487" s="39" t="s">
        <v>166</v>
      </c>
      <c r="E487" s="79" t="s">
        <v>331</v>
      </c>
      <c r="F487" s="79"/>
      <c r="G487" s="40"/>
      <c r="H487" s="74">
        <f>H488+H489</f>
        <v>3959.5</v>
      </c>
      <c r="I487" s="74">
        <f>I488+I489</f>
        <v>0</v>
      </c>
      <c r="J487" s="74">
        <f t="shared" si="68"/>
        <v>3959.5</v>
      </c>
      <c r="K487" s="74">
        <f>K488+K489</f>
        <v>0</v>
      </c>
      <c r="L487" s="74">
        <f t="shared" si="73"/>
        <v>3959.5</v>
      </c>
      <c r="M487" s="74">
        <f>M488+M489</f>
        <v>0</v>
      </c>
      <c r="N487" s="74">
        <f t="shared" si="74"/>
        <v>3959.5</v>
      </c>
      <c r="O487" s="74">
        <f>O488+O489</f>
        <v>0</v>
      </c>
      <c r="P487" s="74">
        <f t="shared" si="75"/>
        <v>3959.5</v>
      </c>
      <c r="Q487" s="74">
        <f>Q488+Q489</f>
        <v>0</v>
      </c>
      <c r="R487" s="74">
        <f t="shared" si="76"/>
        <v>3959.5</v>
      </c>
    </row>
    <row r="488" spans="2:18" s="49" customFormat="1" ht="84" x14ac:dyDescent="0.4">
      <c r="B488" s="50"/>
      <c r="C488" s="7"/>
      <c r="D488" s="39" t="s">
        <v>74</v>
      </c>
      <c r="E488" s="79" t="s">
        <v>331</v>
      </c>
      <c r="F488" s="79">
        <v>100</v>
      </c>
      <c r="G488" s="40"/>
      <c r="H488" s="74">
        <v>3554.5</v>
      </c>
      <c r="I488" s="74"/>
      <c r="J488" s="74">
        <f t="shared" si="68"/>
        <v>3554.5</v>
      </c>
      <c r="K488" s="74"/>
      <c r="L488" s="74">
        <f t="shared" si="73"/>
        <v>3554.5</v>
      </c>
      <c r="M488" s="74"/>
      <c r="N488" s="74">
        <f t="shared" si="74"/>
        <v>3554.5</v>
      </c>
      <c r="O488" s="74">
        <v>21</v>
      </c>
      <c r="P488" s="74">
        <f t="shared" si="75"/>
        <v>3575.5</v>
      </c>
      <c r="Q488" s="74"/>
      <c r="R488" s="74">
        <f t="shared" si="76"/>
        <v>3575.5</v>
      </c>
    </row>
    <row r="489" spans="2:18" s="49" customFormat="1" ht="42" x14ac:dyDescent="0.4">
      <c r="B489" s="50"/>
      <c r="C489" s="7"/>
      <c r="D489" s="39" t="s">
        <v>14</v>
      </c>
      <c r="E489" s="79" t="s">
        <v>331</v>
      </c>
      <c r="F489" s="79">
        <v>200</v>
      </c>
      <c r="G489" s="40"/>
      <c r="H489" s="74">
        <v>405</v>
      </c>
      <c r="I489" s="74"/>
      <c r="J489" s="74">
        <f t="shared" si="68"/>
        <v>405</v>
      </c>
      <c r="K489" s="74"/>
      <c r="L489" s="74">
        <f t="shared" si="73"/>
        <v>405</v>
      </c>
      <c r="M489" s="74"/>
      <c r="N489" s="74">
        <f t="shared" si="74"/>
        <v>405</v>
      </c>
      <c r="O489" s="74">
        <v>-21</v>
      </c>
      <c r="P489" s="74">
        <f t="shared" si="75"/>
        <v>384</v>
      </c>
      <c r="Q489" s="74"/>
      <c r="R489" s="74">
        <f t="shared" si="76"/>
        <v>384</v>
      </c>
    </row>
    <row r="490" spans="2:18" s="49" customFormat="1" ht="63" x14ac:dyDescent="0.4">
      <c r="B490" s="50"/>
      <c r="C490" s="7"/>
      <c r="D490" s="39" t="s">
        <v>277</v>
      </c>
      <c r="E490" s="79" t="s">
        <v>332</v>
      </c>
      <c r="F490" s="79"/>
      <c r="G490" s="40"/>
      <c r="H490" s="74">
        <f>H491+H492</f>
        <v>3078.6</v>
      </c>
      <c r="I490" s="74">
        <f>I491+I492</f>
        <v>0</v>
      </c>
      <c r="J490" s="74">
        <f t="shared" si="68"/>
        <v>3078.6</v>
      </c>
      <c r="K490" s="74">
        <f>K491+K492</f>
        <v>0</v>
      </c>
      <c r="L490" s="74">
        <f t="shared" si="73"/>
        <v>3078.6</v>
      </c>
      <c r="M490" s="74">
        <f>M491+M492</f>
        <v>0</v>
      </c>
      <c r="N490" s="74">
        <f t="shared" si="74"/>
        <v>3078.6</v>
      </c>
      <c r="O490" s="74">
        <f>O491+O492</f>
        <v>0</v>
      </c>
      <c r="P490" s="74">
        <f t="shared" si="75"/>
        <v>3078.6</v>
      </c>
      <c r="Q490" s="74">
        <f>Q491+Q492</f>
        <v>0</v>
      </c>
      <c r="R490" s="74">
        <f t="shared" si="76"/>
        <v>3078.6</v>
      </c>
    </row>
    <row r="491" spans="2:18" s="49" customFormat="1" ht="84" x14ac:dyDescent="0.4">
      <c r="B491" s="50"/>
      <c r="C491" s="7"/>
      <c r="D491" s="39" t="s">
        <v>74</v>
      </c>
      <c r="E491" s="79" t="s">
        <v>332</v>
      </c>
      <c r="F491" s="79">
        <v>100</v>
      </c>
      <c r="G491" s="40"/>
      <c r="H491" s="74">
        <v>2835.6</v>
      </c>
      <c r="I491" s="74"/>
      <c r="J491" s="74">
        <f t="shared" si="68"/>
        <v>2835.6</v>
      </c>
      <c r="K491" s="74"/>
      <c r="L491" s="74">
        <f t="shared" si="73"/>
        <v>2835.6</v>
      </c>
      <c r="M491" s="74"/>
      <c r="N491" s="74">
        <f t="shared" si="74"/>
        <v>2835.6</v>
      </c>
      <c r="O491" s="74"/>
      <c r="P491" s="74">
        <f t="shared" si="75"/>
        <v>2835.6</v>
      </c>
      <c r="Q491" s="74"/>
      <c r="R491" s="74">
        <f t="shared" si="76"/>
        <v>2835.6</v>
      </c>
    </row>
    <row r="492" spans="2:18" s="49" customFormat="1" ht="42" x14ac:dyDescent="0.4">
      <c r="B492" s="50"/>
      <c r="C492" s="7"/>
      <c r="D492" s="39" t="s">
        <v>14</v>
      </c>
      <c r="E492" s="79" t="s">
        <v>332</v>
      </c>
      <c r="F492" s="79">
        <v>200</v>
      </c>
      <c r="G492" s="40"/>
      <c r="H492" s="74">
        <v>243</v>
      </c>
      <c r="I492" s="74"/>
      <c r="J492" s="74">
        <f t="shared" si="68"/>
        <v>243</v>
      </c>
      <c r="K492" s="74"/>
      <c r="L492" s="74">
        <f t="shared" si="73"/>
        <v>243</v>
      </c>
      <c r="M492" s="74"/>
      <c r="N492" s="74">
        <f t="shared" si="74"/>
        <v>243</v>
      </c>
      <c r="O492" s="74"/>
      <c r="P492" s="74">
        <f t="shared" si="75"/>
        <v>243</v>
      </c>
      <c r="Q492" s="74"/>
      <c r="R492" s="74">
        <f t="shared" si="76"/>
        <v>243</v>
      </c>
    </row>
    <row r="493" spans="2:18" ht="33" customHeight="1" x14ac:dyDescent="0.4">
      <c r="B493" s="12"/>
      <c r="C493" s="7"/>
      <c r="D493" s="39" t="s">
        <v>169</v>
      </c>
      <c r="E493" s="79" t="s">
        <v>170</v>
      </c>
      <c r="F493" s="79"/>
      <c r="G493" s="40"/>
      <c r="H493" s="74">
        <f>H494</f>
        <v>61017.200000000004</v>
      </c>
      <c r="I493" s="74">
        <f>I494</f>
        <v>0</v>
      </c>
      <c r="J493" s="74">
        <f t="shared" si="68"/>
        <v>61017.200000000004</v>
      </c>
      <c r="K493" s="74">
        <f>K494</f>
        <v>0</v>
      </c>
      <c r="L493" s="74">
        <f t="shared" si="73"/>
        <v>61017.200000000004</v>
      </c>
      <c r="M493" s="74">
        <f>M494</f>
        <v>0</v>
      </c>
      <c r="N493" s="74">
        <f t="shared" si="74"/>
        <v>61017.200000000004</v>
      </c>
      <c r="O493" s="74">
        <f>O494</f>
        <v>0</v>
      </c>
      <c r="P493" s="74">
        <f t="shared" si="75"/>
        <v>61017.200000000004</v>
      </c>
      <c r="Q493" s="74">
        <f>Q494</f>
        <v>0</v>
      </c>
      <c r="R493" s="74">
        <f t="shared" si="76"/>
        <v>61017.200000000004</v>
      </c>
    </row>
    <row r="494" spans="2:18" ht="42" x14ac:dyDescent="0.4">
      <c r="B494" s="12"/>
      <c r="C494" s="7"/>
      <c r="D494" s="39" t="s">
        <v>62</v>
      </c>
      <c r="E494" s="79" t="s">
        <v>171</v>
      </c>
      <c r="F494" s="79"/>
      <c r="G494" s="40"/>
      <c r="H494" s="74">
        <f>H495+H496+H497</f>
        <v>61017.200000000004</v>
      </c>
      <c r="I494" s="74">
        <f>I495+I496+I497</f>
        <v>0</v>
      </c>
      <c r="J494" s="74">
        <f t="shared" si="68"/>
        <v>61017.200000000004</v>
      </c>
      <c r="K494" s="74">
        <f>K495+K496+K497</f>
        <v>0</v>
      </c>
      <c r="L494" s="74">
        <f t="shared" si="73"/>
        <v>61017.200000000004</v>
      </c>
      <c r="M494" s="74">
        <f>M495+M496+M497</f>
        <v>0</v>
      </c>
      <c r="N494" s="74">
        <f t="shared" si="74"/>
        <v>61017.200000000004</v>
      </c>
      <c r="O494" s="74">
        <f>O495+O496+O497</f>
        <v>0</v>
      </c>
      <c r="P494" s="74">
        <f t="shared" si="75"/>
        <v>61017.200000000004</v>
      </c>
      <c r="Q494" s="74">
        <f>Q495+Q496+Q497</f>
        <v>0</v>
      </c>
      <c r="R494" s="74">
        <f t="shared" si="76"/>
        <v>61017.200000000004</v>
      </c>
    </row>
    <row r="495" spans="2:18" ht="117.75" customHeight="1" x14ac:dyDescent="0.4">
      <c r="B495" s="12"/>
      <c r="C495" s="7"/>
      <c r="D495" s="39" t="s">
        <v>74</v>
      </c>
      <c r="E495" s="79" t="s">
        <v>171</v>
      </c>
      <c r="F495" s="79">
        <v>100</v>
      </c>
      <c r="G495" s="40">
        <v>13</v>
      </c>
      <c r="H495" s="74">
        <v>42364</v>
      </c>
      <c r="I495" s="74"/>
      <c r="J495" s="74">
        <f t="shared" si="68"/>
        <v>42364</v>
      </c>
      <c r="K495" s="74"/>
      <c r="L495" s="74">
        <f t="shared" si="73"/>
        <v>42364</v>
      </c>
      <c r="M495" s="74"/>
      <c r="N495" s="74">
        <f t="shared" si="74"/>
        <v>42364</v>
      </c>
      <c r="O495" s="74"/>
      <c r="P495" s="74">
        <f t="shared" si="75"/>
        <v>42364</v>
      </c>
      <c r="Q495" s="74"/>
      <c r="R495" s="74">
        <f t="shared" si="76"/>
        <v>42364</v>
      </c>
    </row>
    <row r="496" spans="2:18" ht="47.25" customHeight="1" x14ac:dyDescent="0.4">
      <c r="B496" s="12"/>
      <c r="C496" s="7"/>
      <c r="D496" s="39" t="s">
        <v>14</v>
      </c>
      <c r="E496" s="79" t="s">
        <v>171</v>
      </c>
      <c r="F496" s="79">
        <v>200</v>
      </c>
      <c r="G496" s="40">
        <v>13</v>
      </c>
      <c r="H496" s="74">
        <v>18063.900000000001</v>
      </c>
      <c r="I496" s="74"/>
      <c r="J496" s="74">
        <f t="shared" si="68"/>
        <v>18063.900000000001</v>
      </c>
      <c r="K496" s="74"/>
      <c r="L496" s="74">
        <f t="shared" si="73"/>
        <v>18063.900000000001</v>
      </c>
      <c r="M496" s="74"/>
      <c r="N496" s="74">
        <f t="shared" si="74"/>
        <v>18063.900000000001</v>
      </c>
      <c r="O496" s="74"/>
      <c r="P496" s="74">
        <f t="shared" si="75"/>
        <v>18063.900000000001</v>
      </c>
      <c r="Q496" s="74"/>
      <c r="R496" s="74">
        <f t="shared" si="76"/>
        <v>18063.900000000001</v>
      </c>
    </row>
    <row r="497" spans="2:18" ht="28.5" customHeight="1" x14ac:dyDescent="0.4">
      <c r="B497" s="12"/>
      <c r="C497" s="7"/>
      <c r="D497" s="39" t="s">
        <v>18</v>
      </c>
      <c r="E497" s="79" t="s">
        <v>171</v>
      </c>
      <c r="F497" s="79">
        <v>800</v>
      </c>
      <c r="G497" s="40">
        <v>13</v>
      </c>
      <c r="H497" s="74">
        <v>589.29999999999995</v>
      </c>
      <c r="I497" s="74"/>
      <c r="J497" s="74">
        <f t="shared" si="68"/>
        <v>589.29999999999995</v>
      </c>
      <c r="K497" s="74"/>
      <c r="L497" s="74">
        <f t="shared" si="73"/>
        <v>589.29999999999995</v>
      </c>
      <c r="M497" s="74"/>
      <c r="N497" s="74">
        <f t="shared" si="74"/>
        <v>589.29999999999995</v>
      </c>
      <c r="O497" s="74"/>
      <c r="P497" s="74">
        <f t="shared" si="75"/>
        <v>589.29999999999995</v>
      </c>
      <c r="Q497" s="74"/>
      <c r="R497" s="74">
        <f t="shared" si="76"/>
        <v>589.29999999999995</v>
      </c>
    </row>
    <row r="498" spans="2:18" ht="21" x14ac:dyDescent="0.4">
      <c r="B498" s="12"/>
      <c r="C498" s="7"/>
      <c r="D498" s="39" t="s">
        <v>172</v>
      </c>
      <c r="E498" s="79" t="s">
        <v>173</v>
      </c>
      <c r="F498" s="79"/>
      <c r="G498" s="40"/>
      <c r="H498" s="74">
        <f t="shared" ref="H498:Q499" si="83">H499</f>
        <v>500</v>
      </c>
      <c r="I498" s="74">
        <f t="shared" si="83"/>
        <v>0</v>
      </c>
      <c r="J498" s="74">
        <f t="shared" si="68"/>
        <v>500</v>
      </c>
      <c r="K498" s="74">
        <f t="shared" si="83"/>
        <v>0</v>
      </c>
      <c r="L498" s="74">
        <f t="shared" si="73"/>
        <v>500</v>
      </c>
      <c r="M498" s="74">
        <f t="shared" si="83"/>
        <v>0</v>
      </c>
      <c r="N498" s="74">
        <f t="shared" si="74"/>
        <v>500</v>
      </c>
      <c r="O498" s="74">
        <f t="shared" si="83"/>
        <v>0</v>
      </c>
      <c r="P498" s="74">
        <f t="shared" si="75"/>
        <v>500</v>
      </c>
      <c r="Q498" s="74">
        <f t="shared" si="83"/>
        <v>0</v>
      </c>
      <c r="R498" s="74">
        <f t="shared" si="76"/>
        <v>500</v>
      </c>
    </row>
    <row r="499" spans="2:18" ht="46.5" customHeight="1" x14ac:dyDescent="0.4">
      <c r="B499" s="12"/>
      <c r="C499" s="7"/>
      <c r="D499" s="39" t="s">
        <v>209</v>
      </c>
      <c r="E499" s="79" t="s">
        <v>174</v>
      </c>
      <c r="F499" s="79"/>
      <c r="G499" s="40"/>
      <c r="H499" s="74">
        <f t="shared" si="83"/>
        <v>500</v>
      </c>
      <c r="I499" s="74">
        <f t="shared" si="83"/>
        <v>0</v>
      </c>
      <c r="J499" s="74">
        <f t="shared" si="68"/>
        <v>500</v>
      </c>
      <c r="K499" s="74">
        <f t="shared" si="83"/>
        <v>0</v>
      </c>
      <c r="L499" s="74">
        <f t="shared" si="73"/>
        <v>500</v>
      </c>
      <c r="M499" s="74">
        <f t="shared" si="83"/>
        <v>0</v>
      </c>
      <c r="N499" s="74">
        <f t="shared" si="74"/>
        <v>500</v>
      </c>
      <c r="O499" s="74">
        <f t="shared" si="83"/>
        <v>0</v>
      </c>
      <c r="P499" s="74">
        <f t="shared" si="75"/>
        <v>500</v>
      </c>
      <c r="Q499" s="74">
        <f t="shared" si="83"/>
        <v>0</v>
      </c>
      <c r="R499" s="74">
        <f t="shared" si="76"/>
        <v>500</v>
      </c>
    </row>
    <row r="500" spans="2:18" ht="28.5" customHeight="1" x14ac:dyDescent="0.4">
      <c r="B500" s="12"/>
      <c r="C500" s="7"/>
      <c r="D500" s="39" t="s">
        <v>18</v>
      </c>
      <c r="E500" s="79" t="s">
        <v>174</v>
      </c>
      <c r="F500" s="79">
        <v>800</v>
      </c>
      <c r="G500" s="40">
        <v>11</v>
      </c>
      <c r="H500" s="74">
        <v>500</v>
      </c>
      <c r="I500" s="74"/>
      <c r="J500" s="74">
        <f t="shared" si="68"/>
        <v>500</v>
      </c>
      <c r="K500" s="74"/>
      <c r="L500" s="74">
        <f t="shared" si="73"/>
        <v>500</v>
      </c>
      <c r="M500" s="74"/>
      <c r="N500" s="74">
        <f t="shared" si="74"/>
        <v>500</v>
      </c>
      <c r="O500" s="74"/>
      <c r="P500" s="74">
        <f t="shared" si="75"/>
        <v>500</v>
      </c>
      <c r="Q500" s="74"/>
      <c r="R500" s="74">
        <f t="shared" si="76"/>
        <v>500</v>
      </c>
    </row>
    <row r="501" spans="2:18" ht="51" customHeight="1" x14ac:dyDescent="0.4">
      <c r="B501" s="12"/>
      <c r="C501" s="7"/>
      <c r="D501" s="39" t="s">
        <v>175</v>
      </c>
      <c r="E501" s="79" t="s">
        <v>176</v>
      </c>
      <c r="F501" s="79"/>
      <c r="G501" s="40"/>
      <c r="H501" s="74">
        <f>H502+H505+H508+H514</f>
        <v>22109.1</v>
      </c>
      <c r="I501" s="74">
        <f>I502+I505+I508+I512+I514</f>
        <v>0.8</v>
      </c>
      <c r="J501" s="74">
        <f t="shared" si="68"/>
        <v>22109.899999999998</v>
      </c>
      <c r="K501" s="74">
        <f>K502+K505+K508+K512+K514</f>
        <v>0</v>
      </c>
      <c r="L501" s="74">
        <f t="shared" si="73"/>
        <v>22109.899999999998</v>
      </c>
      <c r="M501" s="74">
        <f>M502+M505+M508+M512+M514</f>
        <v>0</v>
      </c>
      <c r="N501" s="74">
        <f t="shared" si="74"/>
        <v>22109.899999999998</v>
      </c>
      <c r="O501" s="74">
        <f>O502+O505+O508+O512+O514</f>
        <v>0</v>
      </c>
      <c r="P501" s="74">
        <f t="shared" si="75"/>
        <v>22109.899999999998</v>
      </c>
      <c r="Q501" s="74">
        <f>Q502+Q505+Q508+Q512+Q514</f>
        <v>-258.5</v>
      </c>
      <c r="R501" s="74">
        <f t="shared" si="76"/>
        <v>21851.399999999998</v>
      </c>
    </row>
    <row r="502" spans="2:18" ht="92.25" customHeight="1" x14ac:dyDescent="0.4">
      <c r="B502" s="12"/>
      <c r="C502" s="7"/>
      <c r="D502" s="77" t="s">
        <v>177</v>
      </c>
      <c r="E502" s="80" t="s">
        <v>178</v>
      </c>
      <c r="F502" s="80"/>
      <c r="G502" s="40"/>
      <c r="H502" s="74">
        <f>H503+H504</f>
        <v>10397.299999999999</v>
      </c>
      <c r="I502" s="74">
        <f>I503+I504</f>
        <v>0</v>
      </c>
      <c r="J502" s="74">
        <f t="shared" si="68"/>
        <v>10397.299999999999</v>
      </c>
      <c r="K502" s="74">
        <f>K503+K504</f>
        <v>0</v>
      </c>
      <c r="L502" s="74">
        <f t="shared" si="73"/>
        <v>10397.299999999999</v>
      </c>
      <c r="M502" s="74">
        <f>M503+M504</f>
        <v>-50</v>
      </c>
      <c r="N502" s="74">
        <f t="shared" si="74"/>
        <v>10347.299999999999</v>
      </c>
      <c r="O502" s="74">
        <f>O503+O504</f>
        <v>0</v>
      </c>
      <c r="P502" s="74">
        <f t="shared" si="75"/>
        <v>10347.299999999999</v>
      </c>
      <c r="Q502" s="74">
        <f>Q503+Q504</f>
        <v>0</v>
      </c>
      <c r="R502" s="74">
        <f t="shared" si="76"/>
        <v>10347.299999999999</v>
      </c>
    </row>
    <row r="503" spans="2:18" ht="114" customHeight="1" x14ac:dyDescent="0.4">
      <c r="B503" s="12"/>
      <c r="C503" s="22"/>
      <c r="D503" s="39" t="s">
        <v>74</v>
      </c>
      <c r="E503" s="79" t="s">
        <v>178</v>
      </c>
      <c r="F503" s="79">
        <v>100</v>
      </c>
      <c r="G503" s="24">
        <v>13</v>
      </c>
      <c r="H503" s="74">
        <v>9481.7999999999993</v>
      </c>
      <c r="I503" s="74"/>
      <c r="J503" s="74">
        <f t="shared" si="68"/>
        <v>9481.7999999999993</v>
      </c>
      <c r="K503" s="74"/>
      <c r="L503" s="74">
        <f t="shared" ref="L503:L558" si="84">J503+K503</f>
        <v>9481.7999999999993</v>
      </c>
      <c r="M503" s="74"/>
      <c r="N503" s="74">
        <f t="shared" ref="N503:N558" si="85">L503+M503</f>
        <v>9481.7999999999993</v>
      </c>
      <c r="O503" s="74"/>
      <c r="P503" s="74">
        <f t="shared" ref="P503:P558" si="86">N503+O503</f>
        <v>9481.7999999999993</v>
      </c>
      <c r="Q503" s="74"/>
      <c r="R503" s="74">
        <f t="shared" ref="R503:R558" si="87">P503+Q503</f>
        <v>9481.7999999999993</v>
      </c>
    </row>
    <row r="504" spans="2:18" ht="56.25" customHeight="1" x14ac:dyDescent="0.4">
      <c r="B504" s="12"/>
      <c r="C504" s="7"/>
      <c r="D504" s="10" t="s">
        <v>14</v>
      </c>
      <c r="E504" s="42" t="s">
        <v>178</v>
      </c>
      <c r="F504" s="42">
        <v>200</v>
      </c>
      <c r="G504" s="40">
        <v>13</v>
      </c>
      <c r="H504" s="74">
        <v>915.5</v>
      </c>
      <c r="I504" s="74"/>
      <c r="J504" s="74">
        <f t="shared" si="68"/>
        <v>915.5</v>
      </c>
      <c r="K504" s="74"/>
      <c r="L504" s="74">
        <f t="shared" si="84"/>
        <v>915.5</v>
      </c>
      <c r="M504" s="74">
        <v>-50</v>
      </c>
      <c r="N504" s="74">
        <f t="shared" si="85"/>
        <v>865.5</v>
      </c>
      <c r="O504" s="74"/>
      <c r="P504" s="74">
        <f t="shared" si="86"/>
        <v>865.5</v>
      </c>
      <c r="Q504" s="74"/>
      <c r="R504" s="74">
        <f t="shared" si="87"/>
        <v>865.5</v>
      </c>
    </row>
    <row r="505" spans="2:18" ht="52.5" customHeight="1" x14ac:dyDescent="0.4">
      <c r="B505" s="12"/>
      <c r="C505" s="7"/>
      <c r="D505" s="39" t="s">
        <v>223</v>
      </c>
      <c r="E505" s="79" t="s">
        <v>178</v>
      </c>
      <c r="F505" s="79"/>
      <c r="G505" s="40"/>
      <c r="H505" s="74">
        <f>H506+H507</f>
        <v>3434</v>
      </c>
      <c r="I505" s="74">
        <f>I506+I507</f>
        <v>0</v>
      </c>
      <c r="J505" s="74">
        <f t="shared" si="68"/>
        <v>3434</v>
      </c>
      <c r="K505" s="74">
        <f>K506+K507</f>
        <v>0</v>
      </c>
      <c r="L505" s="74">
        <f t="shared" si="84"/>
        <v>3434</v>
      </c>
      <c r="M505" s="74">
        <f>M506+M507</f>
        <v>0</v>
      </c>
      <c r="N505" s="74">
        <f t="shared" si="85"/>
        <v>3434</v>
      </c>
      <c r="O505" s="74">
        <f>O506+O507</f>
        <v>0</v>
      </c>
      <c r="P505" s="74">
        <f t="shared" si="86"/>
        <v>3434</v>
      </c>
      <c r="Q505" s="74">
        <f>Q506+Q507</f>
        <v>0</v>
      </c>
      <c r="R505" s="74">
        <f t="shared" si="87"/>
        <v>3434</v>
      </c>
    </row>
    <row r="506" spans="2:18" ht="107.25" customHeight="1" x14ac:dyDescent="0.4">
      <c r="B506" s="12"/>
      <c r="C506" s="7"/>
      <c r="D506" s="39" t="s">
        <v>74</v>
      </c>
      <c r="E506" s="79" t="s">
        <v>178</v>
      </c>
      <c r="F506" s="79">
        <v>100</v>
      </c>
      <c r="G506" s="40">
        <v>13</v>
      </c>
      <c r="H506" s="74">
        <v>3283.2</v>
      </c>
      <c r="I506" s="74"/>
      <c r="J506" s="74">
        <f t="shared" si="68"/>
        <v>3283.2</v>
      </c>
      <c r="K506" s="74"/>
      <c r="L506" s="74">
        <f t="shared" si="84"/>
        <v>3283.2</v>
      </c>
      <c r="M506" s="74"/>
      <c r="N506" s="74">
        <f t="shared" si="85"/>
        <v>3283.2</v>
      </c>
      <c r="O506" s="74"/>
      <c r="P506" s="74">
        <f t="shared" si="86"/>
        <v>3283.2</v>
      </c>
      <c r="Q506" s="74"/>
      <c r="R506" s="74">
        <f t="shared" si="87"/>
        <v>3283.2</v>
      </c>
    </row>
    <row r="507" spans="2:18" ht="42" x14ac:dyDescent="0.4">
      <c r="B507" s="12"/>
      <c r="C507" s="7"/>
      <c r="D507" s="39" t="s">
        <v>14</v>
      </c>
      <c r="E507" s="79" t="s">
        <v>178</v>
      </c>
      <c r="F507" s="79">
        <v>200</v>
      </c>
      <c r="G507" s="40">
        <v>13</v>
      </c>
      <c r="H507" s="74">
        <v>150.80000000000001</v>
      </c>
      <c r="I507" s="74"/>
      <c r="J507" s="74">
        <f t="shared" si="68"/>
        <v>150.80000000000001</v>
      </c>
      <c r="K507" s="74"/>
      <c r="L507" s="74">
        <f t="shared" si="84"/>
        <v>150.80000000000001</v>
      </c>
      <c r="M507" s="74"/>
      <c r="N507" s="74">
        <f t="shared" si="85"/>
        <v>150.80000000000001</v>
      </c>
      <c r="O507" s="74"/>
      <c r="P507" s="74">
        <f t="shared" si="86"/>
        <v>150.80000000000001</v>
      </c>
      <c r="Q507" s="74"/>
      <c r="R507" s="74">
        <f t="shared" si="87"/>
        <v>150.80000000000001</v>
      </c>
    </row>
    <row r="508" spans="2:18" ht="63" x14ac:dyDescent="0.4">
      <c r="B508" s="12"/>
      <c r="C508" s="7"/>
      <c r="D508" s="39" t="s">
        <v>258</v>
      </c>
      <c r="E508" s="79" t="s">
        <v>178</v>
      </c>
      <c r="F508" s="79"/>
      <c r="G508" s="40"/>
      <c r="H508" s="74">
        <f>H509+H510+H511</f>
        <v>7277.8</v>
      </c>
      <c r="I508" s="74">
        <f>I509+I510+I511</f>
        <v>0</v>
      </c>
      <c r="J508" s="74">
        <f t="shared" si="68"/>
        <v>7277.8</v>
      </c>
      <c r="K508" s="74">
        <f>K509+K510+K511</f>
        <v>0</v>
      </c>
      <c r="L508" s="74">
        <f t="shared" si="84"/>
        <v>7277.8</v>
      </c>
      <c r="M508" s="74">
        <f>M509+M510+M511</f>
        <v>0</v>
      </c>
      <c r="N508" s="74">
        <f t="shared" si="85"/>
        <v>7277.8</v>
      </c>
      <c r="O508" s="74">
        <f>O509+O510+O511</f>
        <v>0</v>
      </c>
      <c r="P508" s="74">
        <f t="shared" si="86"/>
        <v>7277.8</v>
      </c>
      <c r="Q508" s="74">
        <f>Q509+Q510+Q511</f>
        <v>-554.4</v>
      </c>
      <c r="R508" s="74">
        <f t="shared" si="87"/>
        <v>6723.4000000000005</v>
      </c>
    </row>
    <row r="509" spans="2:18" ht="116.25" customHeight="1" x14ac:dyDescent="0.4">
      <c r="B509" s="12"/>
      <c r="C509" s="7"/>
      <c r="D509" s="39" t="s">
        <v>74</v>
      </c>
      <c r="E509" s="79" t="s">
        <v>178</v>
      </c>
      <c r="F509" s="79">
        <v>100</v>
      </c>
      <c r="G509" s="40">
        <v>12</v>
      </c>
      <c r="H509" s="74">
        <v>6798.4</v>
      </c>
      <c r="I509" s="74"/>
      <c r="J509" s="74">
        <f t="shared" ref="J509:J558" si="88">H509+I509</f>
        <v>6798.4</v>
      </c>
      <c r="K509" s="74"/>
      <c r="L509" s="74">
        <f t="shared" si="84"/>
        <v>6798.4</v>
      </c>
      <c r="M509" s="74"/>
      <c r="N509" s="74">
        <f t="shared" si="85"/>
        <v>6798.4</v>
      </c>
      <c r="O509" s="74"/>
      <c r="P509" s="74">
        <f t="shared" si="86"/>
        <v>6798.4</v>
      </c>
      <c r="Q509" s="74">
        <v>-554.4</v>
      </c>
      <c r="R509" s="74">
        <f t="shared" si="87"/>
        <v>6244</v>
      </c>
    </row>
    <row r="510" spans="2:18" ht="42" x14ac:dyDescent="0.4">
      <c r="B510" s="12"/>
      <c r="C510" s="7"/>
      <c r="D510" s="39" t="s">
        <v>14</v>
      </c>
      <c r="E510" s="79" t="s">
        <v>178</v>
      </c>
      <c r="F510" s="79">
        <v>200</v>
      </c>
      <c r="G510" s="40">
        <v>12</v>
      </c>
      <c r="H510" s="74">
        <v>388.6</v>
      </c>
      <c r="I510" s="74"/>
      <c r="J510" s="74">
        <f t="shared" si="88"/>
        <v>388.6</v>
      </c>
      <c r="K510" s="74"/>
      <c r="L510" s="74">
        <f t="shared" si="84"/>
        <v>388.6</v>
      </c>
      <c r="M510" s="74"/>
      <c r="N510" s="74">
        <f t="shared" si="85"/>
        <v>388.6</v>
      </c>
      <c r="O510" s="74"/>
      <c r="P510" s="74">
        <f t="shared" si="86"/>
        <v>388.6</v>
      </c>
      <c r="Q510" s="74"/>
      <c r="R510" s="74">
        <f t="shared" si="87"/>
        <v>388.6</v>
      </c>
    </row>
    <row r="511" spans="2:18" ht="21" x14ac:dyDescent="0.4">
      <c r="B511" s="12"/>
      <c r="C511" s="7"/>
      <c r="D511" s="39" t="s">
        <v>18</v>
      </c>
      <c r="E511" s="79" t="s">
        <v>178</v>
      </c>
      <c r="F511" s="79">
        <v>800</v>
      </c>
      <c r="G511" s="40">
        <v>12</v>
      </c>
      <c r="H511" s="74">
        <v>90.8</v>
      </c>
      <c r="I511" s="74"/>
      <c r="J511" s="74">
        <f t="shared" si="88"/>
        <v>90.8</v>
      </c>
      <c r="K511" s="74"/>
      <c r="L511" s="74">
        <f t="shared" si="84"/>
        <v>90.8</v>
      </c>
      <c r="M511" s="74"/>
      <c r="N511" s="74">
        <f t="shared" si="85"/>
        <v>90.8</v>
      </c>
      <c r="O511" s="74"/>
      <c r="P511" s="74">
        <f t="shared" si="86"/>
        <v>90.8</v>
      </c>
      <c r="Q511" s="74"/>
      <c r="R511" s="74">
        <f t="shared" si="87"/>
        <v>90.8</v>
      </c>
    </row>
    <row r="512" spans="2:18" s="49" customFormat="1" ht="42" x14ac:dyDescent="0.4">
      <c r="B512" s="50"/>
      <c r="C512" s="7"/>
      <c r="D512" s="39" t="s">
        <v>459</v>
      </c>
      <c r="E512" s="98" t="s">
        <v>460</v>
      </c>
      <c r="F512" s="98"/>
      <c r="G512" s="40"/>
      <c r="H512" s="74">
        <f>H513</f>
        <v>0</v>
      </c>
      <c r="I512" s="74">
        <f>I513</f>
        <v>0.8</v>
      </c>
      <c r="J512" s="74">
        <f t="shared" ref="J512" si="89">H512+I512</f>
        <v>0.8</v>
      </c>
      <c r="K512" s="74">
        <f>K513</f>
        <v>0</v>
      </c>
      <c r="L512" s="74">
        <f t="shared" si="84"/>
        <v>0.8</v>
      </c>
      <c r="M512" s="74">
        <f>M513</f>
        <v>50</v>
      </c>
      <c r="N512" s="74">
        <f t="shared" si="85"/>
        <v>50.8</v>
      </c>
      <c r="O512" s="74">
        <f>O513</f>
        <v>0</v>
      </c>
      <c r="P512" s="74">
        <f t="shared" si="86"/>
        <v>50.8</v>
      </c>
      <c r="Q512" s="74">
        <f>Q513</f>
        <v>295.89999999999998</v>
      </c>
      <c r="R512" s="74">
        <f t="shared" si="87"/>
        <v>346.7</v>
      </c>
    </row>
    <row r="513" spans="2:18" s="49" customFormat="1" ht="21" x14ac:dyDescent="0.4">
      <c r="B513" s="50"/>
      <c r="C513" s="7"/>
      <c r="D513" s="39" t="s">
        <v>18</v>
      </c>
      <c r="E513" s="98" t="s">
        <v>461</v>
      </c>
      <c r="F513" s="98">
        <v>800</v>
      </c>
      <c r="G513" s="40"/>
      <c r="H513" s="74"/>
      <c r="I513" s="74">
        <v>0.8</v>
      </c>
      <c r="J513" s="74">
        <f t="shared" si="88"/>
        <v>0.8</v>
      </c>
      <c r="K513" s="74"/>
      <c r="L513" s="74">
        <f t="shared" si="84"/>
        <v>0.8</v>
      </c>
      <c r="M513" s="74">
        <v>50</v>
      </c>
      <c r="N513" s="74">
        <f t="shared" si="85"/>
        <v>50.8</v>
      </c>
      <c r="O513" s="74"/>
      <c r="P513" s="74">
        <f t="shared" si="86"/>
        <v>50.8</v>
      </c>
      <c r="Q513" s="74">
        <v>295.89999999999998</v>
      </c>
      <c r="R513" s="74">
        <f t="shared" si="87"/>
        <v>346.7</v>
      </c>
    </row>
    <row r="514" spans="2:18" ht="91.5" customHeight="1" x14ac:dyDescent="0.4">
      <c r="B514" s="12"/>
      <c r="C514" s="7"/>
      <c r="D514" s="39" t="s">
        <v>179</v>
      </c>
      <c r="E514" s="79" t="s">
        <v>180</v>
      </c>
      <c r="F514" s="79"/>
      <c r="G514" s="40"/>
      <c r="H514" s="74">
        <f>H515</f>
        <v>1000</v>
      </c>
      <c r="I514" s="74">
        <f>I515</f>
        <v>0</v>
      </c>
      <c r="J514" s="74">
        <f t="shared" si="88"/>
        <v>1000</v>
      </c>
      <c r="K514" s="74">
        <f>K515</f>
        <v>0</v>
      </c>
      <c r="L514" s="74">
        <f t="shared" si="84"/>
        <v>1000</v>
      </c>
      <c r="M514" s="74">
        <f>M515</f>
        <v>0</v>
      </c>
      <c r="N514" s="74">
        <f t="shared" si="85"/>
        <v>1000</v>
      </c>
      <c r="O514" s="74">
        <f>O515</f>
        <v>0</v>
      </c>
      <c r="P514" s="74">
        <f t="shared" si="86"/>
        <v>1000</v>
      </c>
      <c r="Q514" s="74">
        <f>Q515</f>
        <v>0</v>
      </c>
      <c r="R514" s="74">
        <f t="shared" si="87"/>
        <v>1000</v>
      </c>
    </row>
    <row r="515" spans="2:18" ht="42" x14ac:dyDescent="0.4">
      <c r="B515" s="12"/>
      <c r="C515" s="7"/>
      <c r="D515" s="39" t="s">
        <v>20</v>
      </c>
      <c r="E515" s="79" t="s">
        <v>180</v>
      </c>
      <c r="F515" s="79">
        <v>600</v>
      </c>
      <c r="G515" s="40">
        <v>3</v>
      </c>
      <c r="H515" s="74">
        <v>1000</v>
      </c>
      <c r="I515" s="74"/>
      <c r="J515" s="74">
        <f t="shared" si="88"/>
        <v>1000</v>
      </c>
      <c r="K515" s="74"/>
      <c r="L515" s="74">
        <f t="shared" si="84"/>
        <v>1000</v>
      </c>
      <c r="M515" s="74"/>
      <c r="N515" s="74">
        <f t="shared" si="85"/>
        <v>1000</v>
      </c>
      <c r="O515" s="74"/>
      <c r="P515" s="74">
        <f t="shared" si="86"/>
        <v>1000</v>
      </c>
      <c r="Q515" s="74"/>
      <c r="R515" s="74">
        <f t="shared" si="87"/>
        <v>1000</v>
      </c>
    </row>
    <row r="516" spans="2:18" ht="21" x14ac:dyDescent="0.4">
      <c r="B516" s="12"/>
      <c r="C516" s="7"/>
      <c r="D516" s="39" t="s">
        <v>181</v>
      </c>
      <c r="E516" s="79" t="s">
        <v>182</v>
      </c>
      <c r="F516" s="79"/>
      <c r="G516" s="40"/>
      <c r="H516" s="74">
        <f t="shared" ref="H516:Q517" si="90">H517</f>
        <v>4339.3999999999996</v>
      </c>
      <c r="I516" s="74">
        <f t="shared" si="90"/>
        <v>0</v>
      </c>
      <c r="J516" s="74">
        <f t="shared" si="88"/>
        <v>4339.3999999999996</v>
      </c>
      <c r="K516" s="74">
        <f t="shared" si="90"/>
        <v>0</v>
      </c>
      <c r="L516" s="74">
        <f t="shared" si="84"/>
        <v>4339.3999999999996</v>
      </c>
      <c r="M516" s="74">
        <f t="shared" si="90"/>
        <v>0</v>
      </c>
      <c r="N516" s="74">
        <f t="shared" si="85"/>
        <v>4339.3999999999996</v>
      </c>
      <c r="O516" s="74">
        <f t="shared" si="90"/>
        <v>0</v>
      </c>
      <c r="P516" s="74">
        <f t="shared" si="86"/>
        <v>4339.3999999999996</v>
      </c>
      <c r="Q516" s="74">
        <f t="shared" si="90"/>
        <v>0</v>
      </c>
      <c r="R516" s="74">
        <f t="shared" si="87"/>
        <v>4339.3999999999996</v>
      </c>
    </row>
    <row r="517" spans="2:18" ht="42" x14ac:dyDescent="0.4">
      <c r="B517" s="12"/>
      <c r="C517" s="7"/>
      <c r="D517" s="39" t="s">
        <v>224</v>
      </c>
      <c r="E517" s="79" t="s">
        <v>183</v>
      </c>
      <c r="F517" s="79"/>
      <c r="G517" s="40"/>
      <c r="H517" s="74">
        <f t="shared" si="90"/>
        <v>4339.3999999999996</v>
      </c>
      <c r="I517" s="74">
        <f t="shared" si="90"/>
        <v>0</v>
      </c>
      <c r="J517" s="74">
        <f t="shared" si="88"/>
        <v>4339.3999999999996</v>
      </c>
      <c r="K517" s="74">
        <f t="shared" si="90"/>
        <v>0</v>
      </c>
      <c r="L517" s="74">
        <f t="shared" si="84"/>
        <v>4339.3999999999996</v>
      </c>
      <c r="M517" s="74">
        <f t="shared" si="90"/>
        <v>0</v>
      </c>
      <c r="N517" s="74">
        <f t="shared" si="85"/>
        <v>4339.3999999999996</v>
      </c>
      <c r="O517" s="74">
        <f t="shared" si="90"/>
        <v>0</v>
      </c>
      <c r="P517" s="74">
        <f t="shared" si="86"/>
        <v>4339.3999999999996</v>
      </c>
      <c r="Q517" s="74">
        <f t="shared" si="90"/>
        <v>0</v>
      </c>
      <c r="R517" s="74">
        <f t="shared" si="87"/>
        <v>4339.3999999999996</v>
      </c>
    </row>
    <row r="518" spans="2:18" ht="42" x14ac:dyDescent="0.4">
      <c r="B518" s="12"/>
      <c r="C518" s="7"/>
      <c r="D518" s="39" t="s">
        <v>9</v>
      </c>
      <c r="E518" s="79" t="s">
        <v>183</v>
      </c>
      <c r="F518" s="79">
        <v>600</v>
      </c>
      <c r="G518" s="40">
        <v>9</v>
      </c>
      <c r="H518" s="74">
        <v>4339.3999999999996</v>
      </c>
      <c r="I518" s="74"/>
      <c r="J518" s="74">
        <f t="shared" si="88"/>
        <v>4339.3999999999996</v>
      </c>
      <c r="K518" s="74"/>
      <c r="L518" s="74">
        <f t="shared" si="84"/>
        <v>4339.3999999999996</v>
      </c>
      <c r="M518" s="74"/>
      <c r="N518" s="74">
        <f t="shared" si="85"/>
        <v>4339.3999999999996</v>
      </c>
      <c r="O518" s="74"/>
      <c r="P518" s="74">
        <f t="shared" si="86"/>
        <v>4339.3999999999996</v>
      </c>
      <c r="Q518" s="74"/>
      <c r="R518" s="74">
        <f t="shared" si="87"/>
        <v>4339.3999999999996</v>
      </c>
    </row>
    <row r="519" spans="2:18" ht="61.2" x14ac:dyDescent="0.4">
      <c r="B519" s="12"/>
      <c r="C519" s="55">
        <v>22</v>
      </c>
      <c r="D519" s="9" t="s">
        <v>184</v>
      </c>
      <c r="E519" s="41" t="s">
        <v>185</v>
      </c>
      <c r="F519" s="41"/>
      <c r="G519" s="15"/>
      <c r="H519" s="73">
        <f t="shared" ref="H519:Q519" si="91">H520</f>
        <v>18543</v>
      </c>
      <c r="I519" s="73">
        <f t="shared" si="91"/>
        <v>0</v>
      </c>
      <c r="J519" s="73">
        <f t="shared" si="88"/>
        <v>18543</v>
      </c>
      <c r="K519" s="73">
        <f t="shared" si="91"/>
        <v>0</v>
      </c>
      <c r="L519" s="73">
        <f t="shared" si="84"/>
        <v>18543</v>
      </c>
      <c r="M519" s="73">
        <f t="shared" si="91"/>
        <v>0</v>
      </c>
      <c r="N519" s="73">
        <f t="shared" si="85"/>
        <v>18543</v>
      </c>
      <c r="O519" s="73">
        <f t="shared" si="91"/>
        <v>0</v>
      </c>
      <c r="P519" s="73">
        <f t="shared" si="86"/>
        <v>18543</v>
      </c>
      <c r="Q519" s="73">
        <f t="shared" si="91"/>
        <v>0</v>
      </c>
      <c r="R519" s="73">
        <f t="shared" si="87"/>
        <v>18543</v>
      </c>
    </row>
    <row r="520" spans="2:18" ht="21" x14ac:dyDescent="0.4">
      <c r="B520" s="12"/>
      <c r="C520" s="7"/>
      <c r="D520" s="39" t="s">
        <v>186</v>
      </c>
      <c r="E520" s="79" t="s">
        <v>187</v>
      </c>
      <c r="F520" s="79"/>
      <c r="G520" s="40"/>
      <c r="H520" s="74">
        <f>H521+H524</f>
        <v>18543</v>
      </c>
      <c r="I520" s="74">
        <f>I521+I524</f>
        <v>0</v>
      </c>
      <c r="J520" s="74">
        <f t="shared" si="88"/>
        <v>18543</v>
      </c>
      <c r="K520" s="74">
        <f>K521+K524</f>
        <v>0</v>
      </c>
      <c r="L520" s="74">
        <f t="shared" si="84"/>
        <v>18543</v>
      </c>
      <c r="M520" s="74">
        <f>M521+M524</f>
        <v>0</v>
      </c>
      <c r="N520" s="74">
        <f t="shared" si="85"/>
        <v>18543</v>
      </c>
      <c r="O520" s="74">
        <f>O521+O524</f>
        <v>0</v>
      </c>
      <c r="P520" s="74">
        <f t="shared" si="86"/>
        <v>18543</v>
      </c>
      <c r="Q520" s="74">
        <f>Q521+Q524</f>
        <v>0</v>
      </c>
      <c r="R520" s="74">
        <f t="shared" si="87"/>
        <v>18543</v>
      </c>
    </row>
    <row r="521" spans="2:18" ht="21" x14ac:dyDescent="0.4">
      <c r="B521" s="12"/>
      <c r="C521" s="7"/>
      <c r="D521" s="39" t="s">
        <v>188</v>
      </c>
      <c r="E521" s="79" t="s">
        <v>189</v>
      </c>
      <c r="F521" s="79"/>
      <c r="G521" s="40"/>
      <c r="H521" s="74">
        <f>H522+H523</f>
        <v>17012</v>
      </c>
      <c r="I521" s="74">
        <f>I522+I523</f>
        <v>0</v>
      </c>
      <c r="J521" s="74">
        <f t="shared" si="88"/>
        <v>17012</v>
      </c>
      <c r="K521" s="74">
        <f>K522+K523</f>
        <v>0</v>
      </c>
      <c r="L521" s="74">
        <f t="shared" si="84"/>
        <v>17012</v>
      </c>
      <c r="M521" s="74">
        <f>M522+M523</f>
        <v>0</v>
      </c>
      <c r="N521" s="74">
        <f t="shared" si="85"/>
        <v>17012</v>
      </c>
      <c r="O521" s="74">
        <f>O522+O523</f>
        <v>0</v>
      </c>
      <c r="P521" s="74">
        <f t="shared" si="86"/>
        <v>17012</v>
      </c>
      <c r="Q521" s="74">
        <f>Q522+Q523</f>
        <v>0</v>
      </c>
      <c r="R521" s="74">
        <f t="shared" si="87"/>
        <v>17012</v>
      </c>
    </row>
    <row r="522" spans="2:18" ht="117" customHeight="1" x14ac:dyDescent="0.4">
      <c r="B522" s="12"/>
      <c r="C522" s="7"/>
      <c r="D522" s="39" t="s">
        <v>74</v>
      </c>
      <c r="E522" s="79" t="s">
        <v>189</v>
      </c>
      <c r="F522" s="79">
        <v>100</v>
      </c>
      <c r="G522" s="40">
        <v>6</v>
      </c>
      <c r="H522" s="74">
        <v>15742</v>
      </c>
      <c r="I522" s="74"/>
      <c r="J522" s="74">
        <f t="shared" si="88"/>
        <v>15742</v>
      </c>
      <c r="K522" s="74"/>
      <c r="L522" s="74">
        <f t="shared" si="84"/>
        <v>15742</v>
      </c>
      <c r="M522" s="74"/>
      <c r="N522" s="74">
        <f t="shared" si="85"/>
        <v>15742</v>
      </c>
      <c r="O522" s="74"/>
      <c r="P522" s="74">
        <f t="shared" si="86"/>
        <v>15742</v>
      </c>
      <c r="Q522" s="74"/>
      <c r="R522" s="74">
        <f t="shared" si="87"/>
        <v>15742</v>
      </c>
    </row>
    <row r="523" spans="2:18" ht="42" x14ac:dyDescent="0.4">
      <c r="B523" s="12"/>
      <c r="C523" s="7"/>
      <c r="D523" s="39" t="s">
        <v>14</v>
      </c>
      <c r="E523" s="79" t="s">
        <v>189</v>
      </c>
      <c r="F523" s="79">
        <v>200</v>
      </c>
      <c r="G523" s="40">
        <v>6</v>
      </c>
      <c r="H523" s="74">
        <v>1270</v>
      </c>
      <c r="I523" s="74"/>
      <c r="J523" s="74">
        <f t="shared" si="88"/>
        <v>1270</v>
      </c>
      <c r="K523" s="74"/>
      <c r="L523" s="74">
        <f t="shared" si="84"/>
        <v>1270</v>
      </c>
      <c r="M523" s="74"/>
      <c r="N523" s="74">
        <f t="shared" si="85"/>
        <v>1270</v>
      </c>
      <c r="O523" s="74"/>
      <c r="P523" s="74">
        <f t="shared" si="86"/>
        <v>1270</v>
      </c>
      <c r="Q523" s="74"/>
      <c r="R523" s="74">
        <f t="shared" si="87"/>
        <v>1270</v>
      </c>
    </row>
    <row r="524" spans="2:18" s="49" customFormat="1" ht="42" x14ac:dyDescent="0.4">
      <c r="B524" s="50"/>
      <c r="C524" s="7"/>
      <c r="D524" s="21" t="s">
        <v>44</v>
      </c>
      <c r="E524" s="65" t="s">
        <v>417</v>
      </c>
      <c r="F524" s="65"/>
      <c r="G524" s="40"/>
      <c r="H524" s="74">
        <f t="shared" ref="H524:Q530" si="92">H525</f>
        <v>1531</v>
      </c>
      <c r="I524" s="74">
        <f t="shared" si="92"/>
        <v>0</v>
      </c>
      <c r="J524" s="74">
        <f t="shared" si="88"/>
        <v>1531</v>
      </c>
      <c r="K524" s="74">
        <f t="shared" si="92"/>
        <v>0</v>
      </c>
      <c r="L524" s="74">
        <f t="shared" si="84"/>
        <v>1531</v>
      </c>
      <c r="M524" s="74">
        <f t="shared" si="92"/>
        <v>0</v>
      </c>
      <c r="N524" s="74">
        <f t="shared" si="85"/>
        <v>1531</v>
      </c>
      <c r="O524" s="74">
        <f t="shared" si="92"/>
        <v>0</v>
      </c>
      <c r="P524" s="74">
        <f t="shared" si="86"/>
        <v>1531</v>
      </c>
      <c r="Q524" s="74">
        <f t="shared" si="92"/>
        <v>0</v>
      </c>
      <c r="R524" s="74">
        <f t="shared" si="87"/>
        <v>1531</v>
      </c>
    </row>
    <row r="525" spans="2:18" s="49" customFormat="1" ht="42" x14ac:dyDescent="0.4">
      <c r="B525" s="50"/>
      <c r="C525" s="7"/>
      <c r="D525" s="45" t="s">
        <v>14</v>
      </c>
      <c r="E525" s="65" t="s">
        <v>417</v>
      </c>
      <c r="F525" s="65" t="s">
        <v>284</v>
      </c>
      <c r="G525" s="40"/>
      <c r="H525" s="74">
        <v>1531</v>
      </c>
      <c r="I525" s="74"/>
      <c r="J525" s="74">
        <f t="shared" si="88"/>
        <v>1531</v>
      </c>
      <c r="K525" s="74"/>
      <c r="L525" s="74">
        <f t="shared" si="84"/>
        <v>1531</v>
      </c>
      <c r="M525" s="74"/>
      <c r="N525" s="74">
        <f t="shared" si="85"/>
        <v>1531</v>
      </c>
      <c r="O525" s="74"/>
      <c r="P525" s="74">
        <f t="shared" si="86"/>
        <v>1531</v>
      </c>
      <c r="Q525" s="74"/>
      <c r="R525" s="74">
        <f t="shared" si="87"/>
        <v>1531</v>
      </c>
    </row>
    <row r="526" spans="2:18" s="49" customFormat="1" ht="21" x14ac:dyDescent="0.4">
      <c r="B526" s="50"/>
      <c r="C526" s="7"/>
      <c r="D526" s="88" t="s">
        <v>418</v>
      </c>
      <c r="E526" s="71" t="s">
        <v>421</v>
      </c>
      <c r="F526" s="65"/>
      <c r="G526" s="40"/>
      <c r="H526" s="73">
        <f t="shared" si="92"/>
        <v>1600</v>
      </c>
      <c r="I526" s="73">
        <f t="shared" si="92"/>
        <v>0</v>
      </c>
      <c r="J526" s="73">
        <f t="shared" si="88"/>
        <v>1600</v>
      </c>
      <c r="K526" s="73">
        <f t="shared" si="92"/>
        <v>0</v>
      </c>
      <c r="L526" s="73">
        <f t="shared" si="84"/>
        <v>1600</v>
      </c>
      <c r="M526" s="73">
        <f t="shared" si="92"/>
        <v>0</v>
      </c>
      <c r="N526" s="73">
        <f t="shared" si="85"/>
        <v>1600</v>
      </c>
      <c r="O526" s="73">
        <f t="shared" si="92"/>
        <v>0</v>
      </c>
      <c r="P526" s="73">
        <f t="shared" si="86"/>
        <v>1600</v>
      </c>
      <c r="Q526" s="73">
        <f t="shared" si="92"/>
        <v>0</v>
      </c>
      <c r="R526" s="73">
        <f t="shared" si="87"/>
        <v>1600</v>
      </c>
    </row>
    <row r="527" spans="2:18" s="49" customFormat="1" ht="42" x14ac:dyDescent="0.4">
      <c r="B527" s="50"/>
      <c r="C527" s="7"/>
      <c r="D527" s="45" t="s">
        <v>419</v>
      </c>
      <c r="E527" s="65" t="s">
        <v>422</v>
      </c>
      <c r="F527" s="65"/>
      <c r="G527" s="40"/>
      <c r="H527" s="74">
        <f t="shared" si="92"/>
        <v>1600</v>
      </c>
      <c r="I527" s="74">
        <f t="shared" si="92"/>
        <v>0</v>
      </c>
      <c r="J527" s="74">
        <f t="shared" si="88"/>
        <v>1600</v>
      </c>
      <c r="K527" s="74">
        <f t="shared" si="92"/>
        <v>0</v>
      </c>
      <c r="L527" s="74">
        <f t="shared" si="84"/>
        <v>1600</v>
      </c>
      <c r="M527" s="74">
        <f t="shared" si="92"/>
        <v>0</v>
      </c>
      <c r="N527" s="74">
        <f t="shared" si="85"/>
        <v>1600</v>
      </c>
      <c r="O527" s="74">
        <f t="shared" si="92"/>
        <v>0</v>
      </c>
      <c r="P527" s="74">
        <f t="shared" si="86"/>
        <v>1600</v>
      </c>
      <c r="Q527" s="74">
        <f t="shared" si="92"/>
        <v>0</v>
      </c>
      <c r="R527" s="74">
        <f t="shared" si="87"/>
        <v>1600</v>
      </c>
    </row>
    <row r="528" spans="2:18" s="49" customFormat="1" ht="21" x14ac:dyDescent="0.4">
      <c r="B528" s="50"/>
      <c r="C528" s="7"/>
      <c r="D528" s="21" t="s">
        <v>420</v>
      </c>
      <c r="E528" s="65" t="s">
        <v>422</v>
      </c>
      <c r="F528" s="65" t="s">
        <v>423</v>
      </c>
      <c r="G528" s="40"/>
      <c r="H528" s="74">
        <v>1600</v>
      </c>
      <c r="I528" s="74"/>
      <c r="J528" s="74">
        <f t="shared" si="88"/>
        <v>1600</v>
      </c>
      <c r="K528" s="74"/>
      <c r="L528" s="74">
        <f t="shared" si="84"/>
        <v>1600</v>
      </c>
      <c r="M528" s="74"/>
      <c r="N528" s="74">
        <f t="shared" si="85"/>
        <v>1600</v>
      </c>
      <c r="O528" s="74"/>
      <c r="P528" s="74">
        <f t="shared" si="86"/>
        <v>1600</v>
      </c>
      <c r="Q528" s="74"/>
      <c r="R528" s="74">
        <f t="shared" si="87"/>
        <v>1600</v>
      </c>
    </row>
    <row r="529" spans="2:18" ht="28.5" customHeight="1" x14ac:dyDescent="0.4">
      <c r="B529" s="12"/>
      <c r="C529" s="55">
        <v>23</v>
      </c>
      <c r="D529" s="9" t="s">
        <v>190</v>
      </c>
      <c r="E529" s="41" t="s">
        <v>191</v>
      </c>
      <c r="F529" s="41"/>
      <c r="G529" s="9"/>
      <c r="H529" s="73">
        <f t="shared" si="92"/>
        <v>2456.6</v>
      </c>
      <c r="I529" s="73">
        <f t="shared" si="92"/>
        <v>1185.4000000000001</v>
      </c>
      <c r="J529" s="73">
        <f t="shared" si="88"/>
        <v>3642</v>
      </c>
      <c r="K529" s="73">
        <f t="shared" si="92"/>
        <v>0</v>
      </c>
      <c r="L529" s="73">
        <f t="shared" si="84"/>
        <v>3642</v>
      </c>
      <c r="M529" s="73">
        <f t="shared" si="92"/>
        <v>0</v>
      </c>
      <c r="N529" s="73">
        <f t="shared" si="85"/>
        <v>3642</v>
      </c>
      <c r="O529" s="73">
        <f t="shared" si="92"/>
        <v>0</v>
      </c>
      <c r="P529" s="73">
        <f t="shared" si="86"/>
        <v>3642</v>
      </c>
      <c r="Q529" s="73">
        <f t="shared" si="92"/>
        <v>0</v>
      </c>
      <c r="R529" s="73">
        <f t="shared" si="87"/>
        <v>3642</v>
      </c>
    </row>
    <row r="530" spans="2:18" ht="30" customHeight="1" x14ac:dyDescent="0.4">
      <c r="B530" s="12"/>
      <c r="C530" s="7"/>
      <c r="D530" s="39" t="s">
        <v>213</v>
      </c>
      <c r="E530" s="79" t="s">
        <v>214</v>
      </c>
      <c r="F530" s="79"/>
      <c r="G530" s="39"/>
      <c r="H530" s="74">
        <f t="shared" si="92"/>
        <v>2456.6</v>
      </c>
      <c r="I530" s="74">
        <f t="shared" si="92"/>
        <v>1185.4000000000001</v>
      </c>
      <c r="J530" s="74">
        <f t="shared" si="88"/>
        <v>3642</v>
      </c>
      <c r="K530" s="74">
        <f t="shared" si="92"/>
        <v>0</v>
      </c>
      <c r="L530" s="74">
        <f t="shared" si="84"/>
        <v>3642</v>
      </c>
      <c r="M530" s="74">
        <f t="shared" si="92"/>
        <v>0</v>
      </c>
      <c r="N530" s="74">
        <f t="shared" si="85"/>
        <v>3642</v>
      </c>
      <c r="O530" s="74">
        <f t="shared" si="92"/>
        <v>0</v>
      </c>
      <c r="P530" s="74">
        <f t="shared" si="86"/>
        <v>3642</v>
      </c>
      <c r="Q530" s="74">
        <f t="shared" si="92"/>
        <v>0</v>
      </c>
      <c r="R530" s="74">
        <f t="shared" si="87"/>
        <v>3642</v>
      </c>
    </row>
    <row r="531" spans="2:18" ht="21" x14ac:dyDescent="0.4">
      <c r="B531" s="12"/>
      <c r="C531" s="7"/>
      <c r="D531" s="39" t="s">
        <v>215</v>
      </c>
      <c r="E531" s="79" t="s">
        <v>214</v>
      </c>
      <c r="F531" s="79">
        <v>700</v>
      </c>
      <c r="G531" s="39"/>
      <c r="H531" s="74">
        <v>2456.6</v>
      </c>
      <c r="I531" s="74">
        <v>1185.4000000000001</v>
      </c>
      <c r="J531" s="74">
        <f t="shared" si="88"/>
        <v>3642</v>
      </c>
      <c r="K531" s="74"/>
      <c r="L531" s="74">
        <f t="shared" si="84"/>
        <v>3642</v>
      </c>
      <c r="M531" s="74"/>
      <c r="N531" s="74">
        <f t="shared" si="85"/>
        <v>3642</v>
      </c>
      <c r="O531" s="74"/>
      <c r="P531" s="74">
        <f t="shared" si="86"/>
        <v>3642</v>
      </c>
      <c r="Q531" s="74"/>
      <c r="R531" s="74">
        <f t="shared" si="87"/>
        <v>3642</v>
      </c>
    </row>
    <row r="532" spans="2:18" ht="40.799999999999997" x14ac:dyDescent="0.4">
      <c r="B532" s="12"/>
      <c r="C532" s="55">
        <v>24</v>
      </c>
      <c r="D532" s="9" t="s">
        <v>264</v>
      </c>
      <c r="E532" s="41" t="s">
        <v>192</v>
      </c>
      <c r="F532" s="41"/>
      <c r="G532" s="15"/>
      <c r="H532" s="73">
        <f>H533+H536+H540</f>
        <v>5949.2999999999993</v>
      </c>
      <c r="I532" s="73">
        <f>I533+I536+I540</f>
        <v>0</v>
      </c>
      <c r="J532" s="73">
        <f t="shared" si="88"/>
        <v>5949.2999999999993</v>
      </c>
      <c r="K532" s="73">
        <f>K533+K536+K540</f>
        <v>100.3</v>
      </c>
      <c r="L532" s="73">
        <f t="shared" si="84"/>
        <v>6049.5999999999995</v>
      </c>
      <c r="M532" s="73">
        <f>M533+M536+M540</f>
        <v>0</v>
      </c>
      <c r="N532" s="73">
        <f t="shared" si="85"/>
        <v>6049.5999999999995</v>
      </c>
      <c r="O532" s="73">
        <f>O533+O536+O540</f>
        <v>0</v>
      </c>
      <c r="P532" s="73">
        <f t="shared" si="86"/>
        <v>6049.5999999999995</v>
      </c>
      <c r="Q532" s="73">
        <f>Q533+Q536+Q540</f>
        <v>0</v>
      </c>
      <c r="R532" s="73">
        <f t="shared" si="87"/>
        <v>6049.5999999999995</v>
      </c>
    </row>
    <row r="533" spans="2:18" ht="21" x14ac:dyDescent="0.4">
      <c r="B533" s="12"/>
      <c r="C533" s="7"/>
      <c r="D533" s="39" t="s">
        <v>193</v>
      </c>
      <c r="E533" s="79" t="s">
        <v>194</v>
      </c>
      <c r="F533" s="79"/>
      <c r="G533" s="40"/>
      <c r="H533" s="74">
        <f t="shared" ref="H533:Q534" si="93">H534</f>
        <v>1753.2</v>
      </c>
      <c r="I533" s="74">
        <f t="shared" si="93"/>
        <v>0</v>
      </c>
      <c r="J533" s="74">
        <f t="shared" si="88"/>
        <v>1753.2</v>
      </c>
      <c r="K533" s="74">
        <f t="shared" si="93"/>
        <v>37.799999999999997</v>
      </c>
      <c r="L533" s="74">
        <f t="shared" si="84"/>
        <v>1791</v>
      </c>
      <c r="M533" s="74">
        <f t="shared" si="93"/>
        <v>0</v>
      </c>
      <c r="N533" s="74">
        <f t="shared" si="85"/>
        <v>1791</v>
      </c>
      <c r="O533" s="74">
        <f t="shared" si="93"/>
        <v>0</v>
      </c>
      <c r="P533" s="74">
        <f t="shared" si="86"/>
        <v>1791</v>
      </c>
      <c r="Q533" s="74">
        <f t="shared" si="93"/>
        <v>0</v>
      </c>
      <c r="R533" s="74">
        <f t="shared" si="87"/>
        <v>1791</v>
      </c>
    </row>
    <row r="534" spans="2:18" ht="21" x14ac:dyDescent="0.4">
      <c r="B534" s="12"/>
      <c r="C534" s="7"/>
      <c r="D534" s="39" t="s">
        <v>90</v>
      </c>
      <c r="E534" s="79" t="s">
        <v>195</v>
      </c>
      <c r="F534" s="79"/>
      <c r="G534" s="40"/>
      <c r="H534" s="74">
        <f t="shared" si="93"/>
        <v>1753.2</v>
      </c>
      <c r="I534" s="74">
        <f t="shared" si="93"/>
        <v>0</v>
      </c>
      <c r="J534" s="74">
        <f t="shared" si="88"/>
        <v>1753.2</v>
      </c>
      <c r="K534" s="74">
        <f t="shared" si="93"/>
        <v>37.799999999999997</v>
      </c>
      <c r="L534" s="74">
        <f t="shared" si="84"/>
        <v>1791</v>
      </c>
      <c r="M534" s="74">
        <f t="shared" si="93"/>
        <v>0</v>
      </c>
      <c r="N534" s="74">
        <f t="shared" si="85"/>
        <v>1791</v>
      </c>
      <c r="O534" s="74">
        <f t="shared" si="93"/>
        <v>0</v>
      </c>
      <c r="P534" s="74">
        <f t="shared" si="86"/>
        <v>1791</v>
      </c>
      <c r="Q534" s="74">
        <f t="shared" si="93"/>
        <v>0</v>
      </c>
      <c r="R534" s="74">
        <f t="shared" si="87"/>
        <v>1791</v>
      </c>
    </row>
    <row r="535" spans="2:18" ht="117" customHeight="1" x14ac:dyDescent="0.4">
      <c r="B535" s="12"/>
      <c r="C535" s="7"/>
      <c r="D535" s="39" t="s">
        <v>74</v>
      </c>
      <c r="E535" s="79" t="s">
        <v>195</v>
      </c>
      <c r="F535" s="79">
        <v>100</v>
      </c>
      <c r="G535" s="40">
        <v>6</v>
      </c>
      <c r="H535" s="74">
        <v>1753.2</v>
      </c>
      <c r="I535" s="74"/>
      <c r="J535" s="74">
        <f t="shared" si="88"/>
        <v>1753.2</v>
      </c>
      <c r="K535" s="74">
        <v>37.799999999999997</v>
      </c>
      <c r="L535" s="74">
        <f t="shared" si="84"/>
        <v>1791</v>
      </c>
      <c r="M535" s="74"/>
      <c r="N535" s="74">
        <f t="shared" si="85"/>
        <v>1791</v>
      </c>
      <c r="O535" s="74"/>
      <c r="P535" s="74">
        <f t="shared" si="86"/>
        <v>1791</v>
      </c>
      <c r="Q535" s="74"/>
      <c r="R535" s="74">
        <f t="shared" si="87"/>
        <v>1791</v>
      </c>
    </row>
    <row r="536" spans="2:18" ht="21" x14ac:dyDescent="0.4">
      <c r="B536" s="12"/>
      <c r="C536" s="7"/>
      <c r="D536" s="39" t="s">
        <v>196</v>
      </c>
      <c r="E536" s="79" t="s">
        <v>197</v>
      </c>
      <c r="F536" s="79"/>
      <c r="G536" s="40"/>
      <c r="H536" s="74">
        <f>H537</f>
        <v>3998.2</v>
      </c>
      <c r="I536" s="74">
        <f>I537</f>
        <v>0</v>
      </c>
      <c r="J536" s="74">
        <f t="shared" si="88"/>
        <v>3998.2</v>
      </c>
      <c r="K536" s="74">
        <f>K537</f>
        <v>62.5</v>
      </c>
      <c r="L536" s="74">
        <f t="shared" si="84"/>
        <v>4060.7</v>
      </c>
      <c r="M536" s="74">
        <f>M537</f>
        <v>0</v>
      </c>
      <c r="N536" s="74">
        <f t="shared" si="85"/>
        <v>4060.7</v>
      </c>
      <c r="O536" s="74">
        <f>O537</f>
        <v>0</v>
      </c>
      <c r="P536" s="74">
        <f t="shared" si="86"/>
        <v>4060.7</v>
      </c>
      <c r="Q536" s="74">
        <f>Q537</f>
        <v>0</v>
      </c>
      <c r="R536" s="74">
        <f t="shared" si="87"/>
        <v>4060.7</v>
      </c>
    </row>
    <row r="537" spans="2:18" ht="21" x14ac:dyDescent="0.4">
      <c r="B537" s="12"/>
      <c r="C537" s="7"/>
      <c r="D537" s="39" t="s">
        <v>90</v>
      </c>
      <c r="E537" s="79" t="s">
        <v>198</v>
      </c>
      <c r="F537" s="79"/>
      <c r="G537" s="40"/>
      <c r="H537" s="74">
        <f>H538+H539</f>
        <v>3998.2</v>
      </c>
      <c r="I537" s="74">
        <f>I538+I539</f>
        <v>0</v>
      </c>
      <c r="J537" s="74">
        <f t="shared" si="88"/>
        <v>3998.2</v>
      </c>
      <c r="K537" s="74">
        <f>K538+K539</f>
        <v>62.5</v>
      </c>
      <c r="L537" s="74">
        <f t="shared" si="84"/>
        <v>4060.7</v>
      </c>
      <c r="M537" s="74">
        <f>M538+M539</f>
        <v>0</v>
      </c>
      <c r="N537" s="74">
        <f t="shared" si="85"/>
        <v>4060.7</v>
      </c>
      <c r="O537" s="74">
        <f>O538+O539</f>
        <v>0</v>
      </c>
      <c r="P537" s="74">
        <f t="shared" si="86"/>
        <v>4060.7</v>
      </c>
      <c r="Q537" s="74">
        <f>Q538+Q539</f>
        <v>0</v>
      </c>
      <c r="R537" s="74">
        <f t="shared" si="87"/>
        <v>4060.7</v>
      </c>
    </row>
    <row r="538" spans="2:18" ht="119.25" customHeight="1" x14ac:dyDescent="0.4">
      <c r="B538" s="12"/>
      <c r="C538" s="7"/>
      <c r="D538" s="39" t="s">
        <v>74</v>
      </c>
      <c r="E538" s="79" t="s">
        <v>198</v>
      </c>
      <c r="F538" s="79">
        <v>100</v>
      </c>
      <c r="G538" s="40">
        <v>6</v>
      </c>
      <c r="H538" s="74">
        <v>3979.2</v>
      </c>
      <c r="I538" s="74"/>
      <c r="J538" s="74">
        <f t="shared" si="88"/>
        <v>3979.2</v>
      </c>
      <c r="K538" s="74">
        <v>62.5</v>
      </c>
      <c r="L538" s="74">
        <f t="shared" si="84"/>
        <v>4041.7</v>
      </c>
      <c r="M538" s="74"/>
      <c r="N538" s="74">
        <f t="shared" si="85"/>
        <v>4041.7</v>
      </c>
      <c r="O538" s="74"/>
      <c r="P538" s="74">
        <f t="shared" si="86"/>
        <v>4041.7</v>
      </c>
      <c r="Q538" s="74"/>
      <c r="R538" s="74">
        <f t="shared" si="87"/>
        <v>4041.7</v>
      </c>
    </row>
    <row r="539" spans="2:18" ht="21" x14ac:dyDescent="0.4">
      <c r="B539" s="12"/>
      <c r="C539" s="7"/>
      <c r="D539" s="39" t="s">
        <v>18</v>
      </c>
      <c r="E539" s="79" t="s">
        <v>198</v>
      </c>
      <c r="F539" s="79">
        <v>800</v>
      </c>
      <c r="G539" s="40">
        <v>6</v>
      </c>
      <c r="H539" s="74">
        <v>19</v>
      </c>
      <c r="I539" s="74"/>
      <c r="J539" s="74">
        <f t="shared" si="88"/>
        <v>19</v>
      </c>
      <c r="K539" s="74"/>
      <c r="L539" s="74">
        <f t="shared" si="84"/>
        <v>19</v>
      </c>
      <c r="M539" s="74"/>
      <c r="N539" s="74">
        <f t="shared" si="85"/>
        <v>19</v>
      </c>
      <c r="O539" s="74"/>
      <c r="P539" s="74">
        <f t="shared" si="86"/>
        <v>19</v>
      </c>
      <c r="Q539" s="74"/>
      <c r="R539" s="74">
        <f t="shared" si="87"/>
        <v>19</v>
      </c>
    </row>
    <row r="540" spans="2:18" s="49" customFormat="1" ht="21" x14ac:dyDescent="0.4">
      <c r="B540" s="50"/>
      <c r="C540" s="7"/>
      <c r="D540" s="66" t="s">
        <v>424</v>
      </c>
      <c r="E540" s="65" t="s">
        <v>427</v>
      </c>
      <c r="F540" s="64"/>
      <c r="G540" s="40"/>
      <c r="H540" s="74">
        <f t="shared" ref="H540:Q541" si="94">H541</f>
        <v>197.9</v>
      </c>
      <c r="I540" s="74">
        <f t="shared" si="94"/>
        <v>0</v>
      </c>
      <c r="J540" s="74">
        <f t="shared" si="88"/>
        <v>197.9</v>
      </c>
      <c r="K540" s="74">
        <f t="shared" si="94"/>
        <v>0</v>
      </c>
      <c r="L540" s="74">
        <f t="shared" si="84"/>
        <v>197.9</v>
      </c>
      <c r="M540" s="74">
        <f t="shared" si="94"/>
        <v>0</v>
      </c>
      <c r="N540" s="74">
        <f t="shared" si="85"/>
        <v>197.9</v>
      </c>
      <c r="O540" s="74">
        <f t="shared" si="94"/>
        <v>0</v>
      </c>
      <c r="P540" s="74">
        <f t="shared" si="86"/>
        <v>197.9</v>
      </c>
      <c r="Q540" s="74">
        <f t="shared" si="94"/>
        <v>0</v>
      </c>
      <c r="R540" s="74">
        <f t="shared" si="87"/>
        <v>197.9</v>
      </c>
    </row>
    <row r="541" spans="2:18" s="49" customFormat="1" ht="69" customHeight="1" x14ac:dyDescent="0.4">
      <c r="B541" s="50"/>
      <c r="C541" s="7"/>
      <c r="D541" s="89" t="s">
        <v>425</v>
      </c>
      <c r="E541" s="64" t="s">
        <v>428</v>
      </c>
      <c r="F541" s="64"/>
      <c r="G541" s="40"/>
      <c r="H541" s="74">
        <f t="shared" si="94"/>
        <v>197.9</v>
      </c>
      <c r="I541" s="74">
        <f t="shared" si="94"/>
        <v>0</v>
      </c>
      <c r="J541" s="74">
        <f t="shared" si="88"/>
        <v>197.9</v>
      </c>
      <c r="K541" s="74">
        <f t="shared" si="94"/>
        <v>0</v>
      </c>
      <c r="L541" s="74">
        <f t="shared" si="84"/>
        <v>197.9</v>
      </c>
      <c r="M541" s="74">
        <f t="shared" si="94"/>
        <v>0</v>
      </c>
      <c r="N541" s="74">
        <f t="shared" si="85"/>
        <v>197.9</v>
      </c>
      <c r="O541" s="74">
        <f t="shared" si="94"/>
        <v>0</v>
      </c>
      <c r="P541" s="74">
        <f t="shared" si="86"/>
        <v>197.9</v>
      </c>
      <c r="Q541" s="74">
        <f t="shared" si="94"/>
        <v>0</v>
      </c>
      <c r="R541" s="74">
        <f t="shared" si="87"/>
        <v>197.9</v>
      </c>
    </row>
    <row r="542" spans="2:18" s="49" customFormat="1" ht="84" x14ac:dyDescent="0.4">
      <c r="B542" s="50"/>
      <c r="C542" s="7"/>
      <c r="D542" s="89" t="s">
        <v>426</v>
      </c>
      <c r="E542" s="128" t="s">
        <v>428</v>
      </c>
      <c r="F542" s="128" t="s">
        <v>284</v>
      </c>
      <c r="G542" s="40"/>
      <c r="H542" s="74">
        <v>197.9</v>
      </c>
      <c r="I542" s="74"/>
      <c r="J542" s="74">
        <f t="shared" si="88"/>
        <v>197.9</v>
      </c>
      <c r="K542" s="74"/>
      <c r="L542" s="74">
        <f t="shared" si="84"/>
        <v>197.9</v>
      </c>
      <c r="M542" s="74"/>
      <c r="N542" s="74">
        <f t="shared" si="85"/>
        <v>197.9</v>
      </c>
      <c r="O542" s="74"/>
      <c r="P542" s="74">
        <f t="shared" si="86"/>
        <v>197.9</v>
      </c>
      <c r="Q542" s="74"/>
      <c r="R542" s="74">
        <f t="shared" si="87"/>
        <v>197.9</v>
      </c>
    </row>
    <row r="543" spans="2:18" ht="81.599999999999994" customHeight="1" x14ac:dyDescent="0.4">
      <c r="B543" s="12"/>
      <c r="C543" s="55">
        <v>25</v>
      </c>
      <c r="D543" s="9" t="s">
        <v>199</v>
      </c>
      <c r="E543" s="41" t="s">
        <v>200</v>
      </c>
      <c r="F543" s="41"/>
      <c r="G543" s="15"/>
      <c r="H543" s="73">
        <f>H544+H546+H552+H554</f>
        <v>1175.2</v>
      </c>
      <c r="I543" s="73">
        <f>I544+I546+I552+I554</f>
        <v>0</v>
      </c>
      <c r="J543" s="73">
        <f t="shared" si="88"/>
        <v>1175.2</v>
      </c>
      <c r="K543" s="73">
        <f>K544+K546+K552+K554+K556</f>
        <v>1025.0999999999999</v>
      </c>
      <c r="L543" s="73">
        <f t="shared" si="84"/>
        <v>2200.3000000000002</v>
      </c>
      <c r="M543" s="73">
        <f>M544+M546+M552+M554+M556</f>
        <v>0</v>
      </c>
      <c r="N543" s="73">
        <f t="shared" si="85"/>
        <v>2200.3000000000002</v>
      </c>
      <c r="O543" s="73">
        <f>O544+O546+O552+O554+O556</f>
        <v>0</v>
      </c>
      <c r="P543" s="73">
        <f t="shared" si="86"/>
        <v>2200.3000000000002</v>
      </c>
      <c r="Q543" s="73">
        <f>Q544+Q546+Q552+Q554+Q556</f>
        <v>0</v>
      </c>
      <c r="R543" s="73">
        <f t="shared" si="87"/>
        <v>2200.3000000000002</v>
      </c>
    </row>
    <row r="544" spans="2:18" s="49" customFormat="1" ht="85.2" customHeight="1" x14ac:dyDescent="0.4">
      <c r="B544" s="50"/>
      <c r="C544" s="55"/>
      <c r="D544" s="39" t="s">
        <v>205</v>
      </c>
      <c r="E544" s="79" t="s">
        <v>206</v>
      </c>
      <c r="F544" s="79"/>
      <c r="G544" s="40"/>
      <c r="H544" s="74">
        <f>H545</f>
        <v>195.8</v>
      </c>
      <c r="I544" s="74">
        <f>I545</f>
        <v>0</v>
      </c>
      <c r="J544" s="74">
        <f t="shared" si="88"/>
        <v>195.8</v>
      </c>
      <c r="K544" s="74">
        <f>K545</f>
        <v>0</v>
      </c>
      <c r="L544" s="74">
        <f t="shared" si="84"/>
        <v>195.8</v>
      </c>
      <c r="M544" s="74">
        <f>M545</f>
        <v>0</v>
      </c>
      <c r="N544" s="74">
        <f t="shared" si="85"/>
        <v>195.8</v>
      </c>
      <c r="O544" s="74">
        <f>O545</f>
        <v>0</v>
      </c>
      <c r="P544" s="74">
        <f t="shared" si="86"/>
        <v>195.8</v>
      </c>
      <c r="Q544" s="74">
        <f>Q545</f>
        <v>0</v>
      </c>
      <c r="R544" s="74">
        <f t="shared" si="87"/>
        <v>195.8</v>
      </c>
    </row>
    <row r="545" spans="2:18" s="49" customFormat="1" ht="41.4" customHeight="1" x14ac:dyDescent="0.4">
      <c r="B545" s="50"/>
      <c r="C545" s="55"/>
      <c r="D545" s="39" t="s">
        <v>15</v>
      </c>
      <c r="E545" s="79" t="s">
        <v>206</v>
      </c>
      <c r="F545" s="79">
        <v>300</v>
      </c>
      <c r="G545" s="40">
        <v>1</v>
      </c>
      <c r="H545" s="74">
        <v>195.8</v>
      </c>
      <c r="I545" s="74"/>
      <c r="J545" s="74">
        <f t="shared" si="88"/>
        <v>195.8</v>
      </c>
      <c r="K545" s="74"/>
      <c r="L545" s="74">
        <f t="shared" si="84"/>
        <v>195.8</v>
      </c>
      <c r="M545" s="74"/>
      <c r="N545" s="74">
        <f t="shared" si="85"/>
        <v>195.8</v>
      </c>
      <c r="O545" s="74"/>
      <c r="P545" s="74">
        <f t="shared" si="86"/>
        <v>195.8</v>
      </c>
      <c r="Q545" s="74"/>
      <c r="R545" s="74">
        <f t="shared" si="87"/>
        <v>195.8</v>
      </c>
    </row>
    <row r="546" spans="2:18" ht="36" customHeight="1" x14ac:dyDescent="0.4">
      <c r="B546" s="12"/>
      <c r="C546" s="7"/>
      <c r="D546" s="39" t="s">
        <v>201</v>
      </c>
      <c r="E546" s="79" t="s">
        <v>202</v>
      </c>
      <c r="F546" s="79"/>
      <c r="G546" s="40"/>
      <c r="H546" s="74">
        <f>H551</f>
        <v>20</v>
      </c>
      <c r="I546" s="74">
        <f>I551</f>
        <v>0</v>
      </c>
      <c r="J546" s="74">
        <f t="shared" si="88"/>
        <v>20</v>
      </c>
      <c r="K546" s="74">
        <f>K551</f>
        <v>0</v>
      </c>
      <c r="L546" s="74">
        <f t="shared" si="84"/>
        <v>20</v>
      </c>
      <c r="M546" s="74">
        <f>M551</f>
        <v>0</v>
      </c>
      <c r="N546" s="74">
        <f t="shared" si="85"/>
        <v>20</v>
      </c>
      <c r="O546" s="74">
        <f>O551</f>
        <v>0</v>
      </c>
      <c r="P546" s="74">
        <f t="shared" si="86"/>
        <v>20</v>
      </c>
      <c r="Q546" s="74">
        <f>Q551</f>
        <v>0</v>
      </c>
      <c r="R546" s="74">
        <f t="shared" si="87"/>
        <v>20</v>
      </c>
    </row>
    <row r="547" spans="2:18" s="49" customFormat="1" ht="51.6" hidden="1" customHeight="1" x14ac:dyDescent="0.4">
      <c r="B547" s="50"/>
      <c r="C547" s="7"/>
      <c r="D547" s="39"/>
      <c r="E547" s="79"/>
      <c r="F547" s="79"/>
      <c r="G547" s="40"/>
      <c r="H547" s="74"/>
      <c r="I547" s="74"/>
      <c r="J547" s="74">
        <f t="shared" si="88"/>
        <v>0</v>
      </c>
      <c r="K547" s="74"/>
      <c r="L547" s="74">
        <f t="shared" si="84"/>
        <v>0</v>
      </c>
      <c r="M547" s="74"/>
      <c r="N547" s="74">
        <f t="shared" si="85"/>
        <v>0</v>
      </c>
      <c r="O547" s="74"/>
      <c r="P547" s="74">
        <f t="shared" si="86"/>
        <v>0</v>
      </c>
      <c r="Q547" s="74"/>
      <c r="R547" s="74">
        <f t="shared" si="87"/>
        <v>0</v>
      </c>
    </row>
    <row r="548" spans="2:18" s="49" customFormat="1" ht="51.6" hidden="1" customHeight="1" x14ac:dyDescent="0.4">
      <c r="B548" s="50"/>
      <c r="C548" s="7"/>
      <c r="D548" s="39"/>
      <c r="E548" s="79"/>
      <c r="F548" s="79"/>
      <c r="G548" s="40"/>
      <c r="H548" s="74"/>
      <c r="I548" s="74"/>
      <c r="J548" s="74">
        <f t="shared" si="88"/>
        <v>0</v>
      </c>
      <c r="K548" s="74"/>
      <c r="L548" s="74">
        <f t="shared" si="84"/>
        <v>0</v>
      </c>
      <c r="M548" s="74"/>
      <c r="N548" s="74">
        <f t="shared" si="85"/>
        <v>0</v>
      </c>
      <c r="O548" s="74"/>
      <c r="P548" s="74">
        <f t="shared" si="86"/>
        <v>0</v>
      </c>
      <c r="Q548" s="74"/>
      <c r="R548" s="74">
        <f t="shared" si="87"/>
        <v>0</v>
      </c>
    </row>
    <row r="549" spans="2:18" s="49" customFormat="1" ht="51.6" hidden="1" customHeight="1" x14ac:dyDescent="0.4">
      <c r="B549" s="50"/>
      <c r="C549" s="7"/>
      <c r="D549" s="39"/>
      <c r="E549" s="79"/>
      <c r="F549" s="79"/>
      <c r="G549" s="40"/>
      <c r="H549" s="74"/>
      <c r="I549" s="74"/>
      <c r="J549" s="74">
        <f t="shared" si="88"/>
        <v>0</v>
      </c>
      <c r="K549" s="74"/>
      <c r="L549" s="74">
        <f t="shared" si="84"/>
        <v>0</v>
      </c>
      <c r="M549" s="74"/>
      <c r="N549" s="74">
        <f t="shared" si="85"/>
        <v>0</v>
      </c>
      <c r="O549" s="74"/>
      <c r="P549" s="74">
        <f t="shared" si="86"/>
        <v>0</v>
      </c>
      <c r="Q549" s="74"/>
      <c r="R549" s="74">
        <f t="shared" si="87"/>
        <v>0</v>
      </c>
    </row>
    <row r="550" spans="2:18" s="49" customFormat="1" ht="51.6" hidden="1" customHeight="1" x14ac:dyDescent="0.4">
      <c r="B550" s="50"/>
      <c r="C550" s="7"/>
      <c r="D550" s="39"/>
      <c r="E550" s="79"/>
      <c r="F550" s="79"/>
      <c r="G550" s="40"/>
      <c r="H550" s="74"/>
      <c r="I550" s="74"/>
      <c r="J550" s="74">
        <f t="shared" si="88"/>
        <v>0</v>
      </c>
      <c r="K550" s="74"/>
      <c r="L550" s="74">
        <f t="shared" si="84"/>
        <v>0</v>
      </c>
      <c r="M550" s="74"/>
      <c r="N550" s="74">
        <f t="shared" si="85"/>
        <v>0</v>
      </c>
      <c r="O550" s="74"/>
      <c r="P550" s="74">
        <f t="shared" si="86"/>
        <v>0</v>
      </c>
      <c r="Q550" s="74"/>
      <c r="R550" s="74">
        <f t="shared" si="87"/>
        <v>0</v>
      </c>
    </row>
    <row r="551" spans="2:18" ht="48.75" customHeight="1" x14ac:dyDescent="0.4">
      <c r="B551" s="12"/>
      <c r="C551" s="7"/>
      <c r="D551" s="39" t="s">
        <v>14</v>
      </c>
      <c r="E551" s="79" t="s">
        <v>202</v>
      </c>
      <c r="F551" s="79">
        <v>200</v>
      </c>
      <c r="G551" s="40">
        <v>4</v>
      </c>
      <c r="H551" s="74">
        <v>20</v>
      </c>
      <c r="I551" s="74"/>
      <c r="J551" s="74">
        <f t="shared" si="88"/>
        <v>20</v>
      </c>
      <c r="K551" s="74"/>
      <c r="L551" s="74">
        <f t="shared" si="84"/>
        <v>20</v>
      </c>
      <c r="M551" s="74"/>
      <c r="N551" s="74">
        <f t="shared" si="85"/>
        <v>20</v>
      </c>
      <c r="O551" s="74"/>
      <c r="P551" s="74">
        <f t="shared" si="86"/>
        <v>20</v>
      </c>
      <c r="Q551" s="74"/>
      <c r="R551" s="74">
        <f t="shared" si="87"/>
        <v>20</v>
      </c>
    </row>
    <row r="552" spans="2:18" ht="54" customHeight="1" x14ac:dyDescent="0.4">
      <c r="B552" s="12"/>
      <c r="C552" s="7"/>
      <c r="D552" s="39" t="s">
        <v>203</v>
      </c>
      <c r="E552" s="79" t="s">
        <v>204</v>
      </c>
      <c r="F552" s="79"/>
      <c r="G552" s="40"/>
      <c r="H552" s="74">
        <f>H553</f>
        <v>531.4</v>
      </c>
      <c r="I552" s="74">
        <f>I553</f>
        <v>0</v>
      </c>
      <c r="J552" s="74">
        <f t="shared" si="88"/>
        <v>531.4</v>
      </c>
      <c r="K552" s="74">
        <f>K553</f>
        <v>0</v>
      </c>
      <c r="L552" s="74">
        <f t="shared" si="84"/>
        <v>531.4</v>
      </c>
      <c r="M552" s="74">
        <f>M553</f>
        <v>0</v>
      </c>
      <c r="N552" s="74">
        <f t="shared" si="85"/>
        <v>531.4</v>
      </c>
      <c r="O552" s="74">
        <f>O553</f>
        <v>0</v>
      </c>
      <c r="P552" s="74">
        <f t="shared" si="86"/>
        <v>531.4</v>
      </c>
      <c r="Q552" s="74">
        <f>Q553</f>
        <v>0</v>
      </c>
      <c r="R552" s="74">
        <f t="shared" si="87"/>
        <v>531.4</v>
      </c>
    </row>
    <row r="553" spans="2:18" ht="63.6" customHeight="1" x14ac:dyDescent="0.4">
      <c r="B553" s="12"/>
      <c r="C553" s="7"/>
      <c r="D553" s="39" t="s">
        <v>14</v>
      </c>
      <c r="E553" s="79" t="s">
        <v>204</v>
      </c>
      <c r="F553" s="79">
        <v>200</v>
      </c>
      <c r="G553" s="40">
        <v>5</v>
      </c>
      <c r="H553" s="74">
        <v>531.4</v>
      </c>
      <c r="I553" s="74"/>
      <c r="J553" s="74">
        <f t="shared" si="88"/>
        <v>531.4</v>
      </c>
      <c r="K553" s="74"/>
      <c r="L553" s="74">
        <f t="shared" si="84"/>
        <v>531.4</v>
      </c>
      <c r="M553" s="74"/>
      <c r="N553" s="74">
        <f t="shared" si="85"/>
        <v>531.4</v>
      </c>
      <c r="O553" s="74"/>
      <c r="P553" s="74">
        <f t="shared" si="86"/>
        <v>531.4</v>
      </c>
      <c r="Q553" s="74"/>
      <c r="R553" s="74">
        <f t="shared" si="87"/>
        <v>531.4</v>
      </c>
    </row>
    <row r="554" spans="2:18" s="49" customFormat="1" ht="43.2" customHeight="1" x14ac:dyDescent="0.4">
      <c r="B554" s="50"/>
      <c r="C554" s="7"/>
      <c r="D554" s="29" t="s">
        <v>399</v>
      </c>
      <c r="E554" s="79" t="s">
        <v>398</v>
      </c>
      <c r="F554" s="79"/>
      <c r="G554" s="40"/>
      <c r="H554" s="74">
        <f>H555</f>
        <v>428</v>
      </c>
      <c r="I554" s="74">
        <f>I555</f>
        <v>0</v>
      </c>
      <c r="J554" s="74">
        <f t="shared" si="88"/>
        <v>428</v>
      </c>
      <c r="K554" s="74">
        <f>K555</f>
        <v>0</v>
      </c>
      <c r="L554" s="74">
        <f t="shared" si="84"/>
        <v>428</v>
      </c>
      <c r="M554" s="74">
        <f>M555</f>
        <v>0</v>
      </c>
      <c r="N554" s="74">
        <f t="shared" si="85"/>
        <v>428</v>
      </c>
      <c r="O554" s="74">
        <f>O555</f>
        <v>0</v>
      </c>
      <c r="P554" s="74">
        <f t="shared" si="86"/>
        <v>428</v>
      </c>
      <c r="Q554" s="74">
        <f>Q555</f>
        <v>0</v>
      </c>
      <c r="R554" s="74">
        <f t="shared" si="87"/>
        <v>428</v>
      </c>
    </row>
    <row r="555" spans="2:18" s="49" customFormat="1" ht="57" customHeight="1" x14ac:dyDescent="0.4">
      <c r="B555" s="50"/>
      <c r="C555" s="7"/>
      <c r="D555" s="36" t="s">
        <v>20</v>
      </c>
      <c r="E555" s="79" t="s">
        <v>398</v>
      </c>
      <c r="F555" s="79">
        <v>600</v>
      </c>
      <c r="G555" s="40"/>
      <c r="H555" s="74">
        <v>428</v>
      </c>
      <c r="I555" s="74"/>
      <c r="J555" s="74">
        <f t="shared" si="88"/>
        <v>428</v>
      </c>
      <c r="K555" s="74"/>
      <c r="L555" s="74">
        <f t="shared" si="84"/>
        <v>428</v>
      </c>
      <c r="M555" s="74"/>
      <c r="N555" s="74">
        <f t="shared" si="85"/>
        <v>428</v>
      </c>
      <c r="O555" s="74"/>
      <c r="P555" s="74">
        <f t="shared" si="86"/>
        <v>428</v>
      </c>
      <c r="Q555" s="74"/>
      <c r="R555" s="74">
        <f t="shared" si="87"/>
        <v>428</v>
      </c>
    </row>
    <row r="556" spans="2:18" s="49" customFormat="1" ht="34.200000000000003" customHeight="1" x14ac:dyDescent="0.4">
      <c r="B556" s="50"/>
      <c r="C556" s="109"/>
      <c r="D556" s="120" t="s">
        <v>525</v>
      </c>
      <c r="E556" s="108" t="s">
        <v>526</v>
      </c>
      <c r="F556" s="108"/>
      <c r="G556" s="40"/>
      <c r="H556" s="74"/>
      <c r="I556" s="74"/>
      <c r="J556" s="74"/>
      <c r="K556" s="74">
        <f>K557</f>
        <v>1025.0999999999999</v>
      </c>
      <c r="L556" s="74">
        <f t="shared" si="84"/>
        <v>1025.0999999999999</v>
      </c>
      <c r="M556" s="74">
        <f>M557</f>
        <v>0</v>
      </c>
      <c r="N556" s="74">
        <f t="shared" si="85"/>
        <v>1025.0999999999999</v>
      </c>
      <c r="O556" s="74">
        <f>O557</f>
        <v>0</v>
      </c>
      <c r="P556" s="74">
        <f t="shared" si="86"/>
        <v>1025.0999999999999</v>
      </c>
      <c r="Q556" s="74">
        <f>Q557</f>
        <v>0</v>
      </c>
      <c r="R556" s="74">
        <f t="shared" si="87"/>
        <v>1025.0999999999999</v>
      </c>
    </row>
    <row r="557" spans="2:18" s="49" customFormat="1" ht="48" customHeight="1" x14ac:dyDescent="0.4">
      <c r="B557" s="50"/>
      <c r="C557" s="109"/>
      <c r="D557" s="120" t="s">
        <v>14</v>
      </c>
      <c r="E557" s="108" t="s">
        <v>526</v>
      </c>
      <c r="F557" s="108" t="s">
        <v>284</v>
      </c>
      <c r="G557" s="40"/>
      <c r="H557" s="74"/>
      <c r="I557" s="74"/>
      <c r="J557" s="74"/>
      <c r="K557" s="74">
        <v>1025.0999999999999</v>
      </c>
      <c r="L557" s="74">
        <f t="shared" si="84"/>
        <v>1025.0999999999999</v>
      </c>
      <c r="M557" s="74"/>
      <c r="N557" s="74">
        <f t="shared" si="85"/>
        <v>1025.0999999999999</v>
      </c>
      <c r="O557" s="74"/>
      <c r="P557" s="74">
        <f t="shared" si="86"/>
        <v>1025.0999999999999</v>
      </c>
      <c r="Q557" s="74"/>
      <c r="R557" s="74">
        <f t="shared" si="87"/>
        <v>1025.0999999999999</v>
      </c>
    </row>
    <row r="558" spans="2:18" s="49" customFormat="1" ht="40.799999999999997" customHeight="1" x14ac:dyDescent="0.4">
      <c r="B558" s="50"/>
      <c r="C558" s="53"/>
      <c r="D558" s="9" t="s">
        <v>207</v>
      </c>
      <c r="E558" s="15"/>
      <c r="F558" s="15"/>
      <c r="G558" s="15"/>
      <c r="H558" s="73">
        <f>H29+H109+H124+H133+H173+H181+H188+H204+H221+H243+H281+H321+H355+H362+H385+H398+H408+H458+H462+H466+H519+H529+H532+H543+H433+H526</f>
        <v>1647217.0999999999</v>
      </c>
      <c r="I558" s="73">
        <f>I29+I109+I124+I133+I173+I181+I188+I204+I221+I243+I281+I321+I355+I362+I385+I398+I408+I458+I462+I466+I519+I529+I532+I543+I433+I526</f>
        <v>106141.3</v>
      </c>
      <c r="J558" s="73">
        <f t="shared" si="88"/>
        <v>1753358.4</v>
      </c>
      <c r="K558" s="73">
        <f>K29+K109+K124+K133+K173+K181+K188+K204+K221+K243+K281+K321+K355+K362+K385+K398+K408+K458+K462+K466+K519+K529+K532+K543+K433+K526</f>
        <v>76222.500000000015</v>
      </c>
      <c r="L558" s="73">
        <f t="shared" si="84"/>
        <v>1829580.9</v>
      </c>
      <c r="M558" s="73">
        <f>M29+M109+M124+M133+M173+M181+M188+M204+M221+M243+M281+M321+M355+M362+M385+M398+M408+M458+M462+M466+M519+M529+M532+M543+M433+M526</f>
        <v>115001.59999999999</v>
      </c>
      <c r="N558" s="73">
        <f t="shared" si="85"/>
        <v>1944582.5</v>
      </c>
      <c r="O558" s="73">
        <f>O29+O109+O124+O133+O173+O181+O188+O204+O221+O243+O281+O321+O355+O362+O385+O398+O408+O458+O462+O466+O519+O529+O532+O543+O433+O526</f>
        <v>19303.400000000001</v>
      </c>
      <c r="P558" s="73">
        <f t="shared" si="86"/>
        <v>1963885.9</v>
      </c>
      <c r="Q558" s="73">
        <f>Q29+Q109+Q124+Q133+Q173+Q181+Q188+Q204+Q221+Q243+Q281+Q321+Q355+Q362+Q385+Q398+Q408+Q458+Q462+Q466+Q519+Q529+Q532+Q543+Q433+Q526</f>
        <v>8266</v>
      </c>
      <c r="R558" s="73">
        <f t="shared" si="87"/>
        <v>1972151.9</v>
      </c>
    </row>
    <row r="559" spans="2:18" ht="23.4" customHeight="1" x14ac:dyDescent="0.4">
      <c r="B559" s="12"/>
      <c r="H559" s="69"/>
      <c r="L559" s="93"/>
      <c r="N559" s="93"/>
      <c r="R559" s="139" t="s">
        <v>561</v>
      </c>
    </row>
    <row r="560" spans="2:18" ht="21" x14ac:dyDescent="0.4">
      <c r="B560" s="12"/>
    </row>
    <row r="561" spans="2:18" ht="22.8" x14ac:dyDescent="0.4">
      <c r="B561" s="12"/>
      <c r="C561" s="148" t="s">
        <v>390</v>
      </c>
      <c r="D561" s="142"/>
    </row>
    <row r="562" spans="2:18" ht="22.8" x14ac:dyDescent="0.4">
      <c r="B562" s="12"/>
      <c r="C562" s="37" t="s">
        <v>391</v>
      </c>
      <c r="D562" s="47"/>
      <c r="E562" s="48"/>
      <c r="F562" s="48"/>
      <c r="G562" s="48"/>
    </row>
    <row r="563" spans="2:18" ht="22.8" x14ac:dyDescent="0.4">
      <c r="B563" s="12"/>
      <c r="C563" s="37" t="s">
        <v>262</v>
      </c>
      <c r="D563" s="52"/>
      <c r="E563" s="52"/>
      <c r="F563" s="52"/>
      <c r="G563" s="52"/>
    </row>
    <row r="564" spans="2:18" ht="22.8" x14ac:dyDescent="0.4">
      <c r="B564" s="12"/>
      <c r="C564" s="37" t="s">
        <v>392</v>
      </c>
      <c r="D564" s="52"/>
      <c r="E564" s="52"/>
      <c r="F564" s="140" t="s">
        <v>455</v>
      </c>
      <c r="G564" s="141"/>
      <c r="H564" s="141"/>
      <c r="I564" s="141"/>
      <c r="J564" s="141"/>
      <c r="K564" s="141"/>
      <c r="L564" s="141"/>
      <c r="M564" s="141"/>
      <c r="N564" s="141"/>
      <c r="O564" s="141"/>
      <c r="P564" s="141"/>
      <c r="Q564" s="142"/>
      <c r="R564" s="142"/>
    </row>
    <row r="565" spans="2:18" ht="22.8" x14ac:dyDescent="0.4">
      <c r="C565" s="46"/>
      <c r="D565" s="52"/>
      <c r="E565" s="52"/>
      <c r="F565" s="51"/>
      <c r="G565" s="51"/>
    </row>
    <row r="566" spans="2:18" x14ac:dyDescent="0.3">
      <c r="C566" s="4"/>
    </row>
    <row r="567" spans="2:18" x14ac:dyDescent="0.3">
      <c r="F567" s="1"/>
    </row>
  </sheetData>
  <mergeCells count="54">
    <mergeCell ref="Q122:Q123"/>
    <mergeCell ref="L3:R3"/>
    <mergeCell ref="H4:R4"/>
    <mergeCell ref="H5:R5"/>
    <mergeCell ref="H6:R6"/>
    <mergeCell ref="L10:R10"/>
    <mergeCell ref="L12:R12"/>
    <mergeCell ref="H13:R13"/>
    <mergeCell ref="H14:R14"/>
    <mergeCell ref="H15:R15"/>
    <mergeCell ref="C19:R19"/>
    <mergeCell ref="C21:R21"/>
    <mergeCell ref="C22:R22"/>
    <mergeCell ref="C23:R23"/>
    <mergeCell ref="C24:R24"/>
    <mergeCell ref="H12:K12"/>
    <mergeCell ref="H3:K3"/>
    <mergeCell ref="H9:K9"/>
    <mergeCell ref="I122:I123"/>
    <mergeCell ref="H122:H123"/>
    <mergeCell ref="O122:O123"/>
    <mergeCell ref="M122:M123"/>
    <mergeCell ref="K26:L26"/>
    <mergeCell ref="K122:K123"/>
    <mergeCell ref="C78:C79"/>
    <mergeCell ref="E32:E34"/>
    <mergeCell ref="F17:G17"/>
    <mergeCell ref="F18:G18"/>
    <mergeCell ref="F78:F79"/>
    <mergeCell ref="E78:E79"/>
    <mergeCell ref="E50:E52"/>
    <mergeCell ref="C32:C34"/>
    <mergeCell ref="F54:F55"/>
    <mergeCell ref="F32:F34"/>
    <mergeCell ref="D54:D55"/>
    <mergeCell ref="E54:E55"/>
    <mergeCell ref="D50:D52"/>
    <mergeCell ref="D32:D34"/>
    <mergeCell ref="F564:R564"/>
    <mergeCell ref="E122:E123"/>
    <mergeCell ref="C50:C52"/>
    <mergeCell ref="F50:F52"/>
    <mergeCell ref="C561:D561"/>
    <mergeCell ref="E255:E256"/>
    <mergeCell ref="F224:F225"/>
    <mergeCell ref="C224:C225"/>
    <mergeCell ref="D224:D225"/>
    <mergeCell ref="D255:D256"/>
    <mergeCell ref="F255:F256"/>
    <mergeCell ref="D122:D123"/>
    <mergeCell ref="F122:F123"/>
    <mergeCell ref="E224:E225"/>
    <mergeCell ref="C122:C123"/>
    <mergeCell ref="D78:D79"/>
  </mergeCells>
  <pageMargins left="0.78740157480314965" right="0.62992125984251968" top="1.0629921259842521" bottom="0.51181102362204722" header="0.31496062992125984" footer="0.31496062992125984"/>
  <pageSetup paperSize="9" scale="69"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4.4" x14ac:dyDescent="0.3"/>
  <sheetData>
    <row r="1" spans="2:5" x14ac:dyDescent="0.3">
      <c r="B1">
        <v>-2378.1999999999998</v>
      </c>
    </row>
    <row r="2" spans="2:5" x14ac:dyDescent="0.3">
      <c r="B2">
        <v>-0.1</v>
      </c>
    </row>
    <row r="3" spans="2:5" x14ac:dyDescent="0.3">
      <c r="B3">
        <v>812</v>
      </c>
    </row>
    <row r="4" spans="2:5" x14ac:dyDescent="0.3">
      <c r="B4">
        <v>20000</v>
      </c>
    </row>
    <row r="5" spans="2:5" x14ac:dyDescent="0.3">
      <c r="B5">
        <v>-20000</v>
      </c>
    </row>
    <row r="6" spans="2:5" x14ac:dyDescent="0.3">
      <c r="B6">
        <v>1752.92</v>
      </c>
      <c r="C6" s="2">
        <f>B1+B2+B3+B4+B5+B6</f>
        <v>186.6200000000008</v>
      </c>
    </row>
    <row r="7" spans="2:5" x14ac:dyDescent="0.3">
      <c r="B7">
        <v>-444.72</v>
      </c>
    </row>
    <row r="8" spans="2:5" x14ac:dyDescent="0.3">
      <c r="B8">
        <v>55</v>
      </c>
    </row>
    <row r="9" spans="2:5" x14ac:dyDescent="0.3">
      <c r="B9">
        <v>603</v>
      </c>
    </row>
    <row r="10" spans="2:5" x14ac:dyDescent="0.3">
      <c r="B10" s="3">
        <v>-65.673000000000002</v>
      </c>
      <c r="C10">
        <f>B7+B8+B9+B12</f>
        <v>-186.72000000000003</v>
      </c>
    </row>
    <row r="11" spans="2:5" x14ac:dyDescent="0.3">
      <c r="B11" s="3">
        <v>36.56</v>
      </c>
    </row>
    <row r="12" spans="2:5" x14ac:dyDescent="0.3">
      <c r="B12">
        <v>-400</v>
      </c>
      <c r="C12" s="2">
        <f>B7+B8+B9+B10+B11+B12</f>
        <v>-215.83300000000003</v>
      </c>
      <c r="D12">
        <v>-186.72</v>
      </c>
      <c r="E12">
        <f>215.833-186.72</f>
        <v>29.113</v>
      </c>
    </row>
    <row r="13" spans="2:5" x14ac:dyDescent="0.3">
      <c r="B13">
        <v>53</v>
      </c>
    </row>
    <row r="14" spans="2:5" x14ac:dyDescent="0.3">
      <c r="B14">
        <v>-33</v>
      </c>
    </row>
    <row r="15" spans="2:5" x14ac:dyDescent="0.3">
      <c r="B15">
        <v>-20</v>
      </c>
      <c r="C15">
        <f>B13+B14+B15</f>
        <v>0</v>
      </c>
    </row>
    <row r="16" spans="2:5" x14ac:dyDescent="0.3">
      <c r="C16" s="2">
        <f>C6+C12+C15</f>
        <v>-29.212999999999226</v>
      </c>
      <c r="D16">
        <f>C6+D12+C15</f>
        <v>-9.9999999999198508E-2</v>
      </c>
    </row>
    <row r="25" spans="3:4" x14ac:dyDescent="0.3">
      <c r="C25">
        <f>603+55</f>
        <v>658</v>
      </c>
      <c r="D25" s="3">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2024-06-28T07:14:54Z</dcterms:modified>
</cp:coreProperties>
</file>